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プロ作成\2024\20241201のっぽろ\エントリーシート\"/>
    </mc:Choice>
  </mc:AlternateContent>
  <xr:revisionPtr revIDLastSave="0" documentId="8_{7119D140-DE0E-47D7-BBC8-12DD921A4CD9}" xr6:coauthVersionLast="47" xr6:coauthVersionMax="47" xr10:uidLastSave="{00000000-0000-0000-0000-000000000000}"/>
  <workbookProtection workbookAlgorithmName="SHA-512" workbookHashValue="Jq9p74vHWLGyUUVLBjz4O0HPXKbceWKjpR9fi8dAJs/Nud654fTZC0W6BozwDFjZG+rETQ2cNRrTnSu7ji37sw==" workbookSaltValue="Fiph9SGvzaz8kRBm4JXiaw==" workbookSpinCount="100000" lockStructure="1"/>
  <bookViews>
    <workbookView xWindow="-120" yWindow="-120" windowWidth="29040" windowHeight="15720" tabRatio="650" xr2:uid="{00000000-000D-0000-FFFF-FFFF00000000}"/>
  </bookViews>
  <sheets>
    <sheet name="申込書" sheetId="1" r:id="rId1"/>
    <sheet name="申込一覧表" sheetId="2" r:id="rId2"/>
    <sheet name="リレーオーダー用紙" sheetId="4" state="hidden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リレーオーダー用紙!$A$1:$J$62</definedName>
    <definedName name="_xlnm.Print_Area" localSheetId="1">申込一覧表!$A$1:$AN$127</definedName>
    <definedName name="_xlnm.Print_Area" localSheetId="0">申込書!$B$1:$X$49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N7" i="2" l="1"/>
  <c r="D125" i="13" s="1"/>
  <c r="CO7" i="2"/>
  <c r="D247" i="13" s="1"/>
  <c r="CP7" i="2"/>
  <c r="D369" i="13" s="1"/>
  <c r="CQ7" i="2"/>
  <c r="D491" i="13" s="1"/>
  <c r="CR7" i="2"/>
  <c r="D613" i="13" s="1"/>
  <c r="CS7" i="2"/>
  <c r="D735" i="13" s="1"/>
  <c r="CT7" i="2"/>
  <c r="D857" i="13" s="1"/>
  <c r="CU7" i="2"/>
  <c r="D979" i="13" s="1"/>
  <c r="CV7" i="2"/>
  <c r="D1101" i="13" s="1"/>
  <c r="CW7" i="2"/>
  <c r="D1223" i="13" s="1"/>
  <c r="CM8" i="2"/>
  <c r="D4" i="13" s="1"/>
  <c r="CN8" i="2"/>
  <c r="D126" i="13" s="1"/>
  <c r="CO8" i="2"/>
  <c r="CP8" i="2"/>
  <c r="CQ8" i="2"/>
  <c r="D492" i="13" s="1"/>
  <c r="CR8" i="2"/>
  <c r="D614" i="13" s="1"/>
  <c r="CS8" i="2"/>
  <c r="CT8" i="2"/>
  <c r="D858" i="13" s="1"/>
  <c r="CU8" i="2"/>
  <c r="D980" i="13" s="1"/>
  <c r="CV8" i="2"/>
  <c r="D1102" i="13" s="1"/>
  <c r="CW8" i="2"/>
  <c r="D1224" i="13" s="1"/>
  <c r="CM9" i="2"/>
  <c r="D5" i="13" s="1"/>
  <c r="CN9" i="2"/>
  <c r="D127" i="13" s="1"/>
  <c r="CO9" i="2"/>
  <c r="D249" i="13" s="1"/>
  <c r="CP9" i="2"/>
  <c r="D371" i="13" s="1"/>
  <c r="CQ9" i="2"/>
  <c r="D493" i="13" s="1"/>
  <c r="CR9" i="2"/>
  <c r="CS9" i="2"/>
  <c r="CT9" i="2"/>
  <c r="CU9" i="2"/>
  <c r="D981" i="13" s="1"/>
  <c r="CV9" i="2"/>
  <c r="CW9" i="2"/>
  <c r="CM10" i="2"/>
  <c r="CN10" i="2"/>
  <c r="D128" i="13" s="1"/>
  <c r="CO10" i="2"/>
  <c r="D250" i="13" s="1"/>
  <c r="CP10" i="2"/>
  <c r="CQ10" i="2"/>
  <c r="D494" i="13" s="1"/>
  <c r="CR10" i="2"/>
  <c r="D616" i="13" s="1"/>
  <c r="CS10" i="2"/>
  <c r="D738" i="13" s="1"/>
  <c r="CT10" i="2"/>
  <c r="D860" i="13" s="1"/>
  <c r="CU10" i="2"/>
  <c r="CV10" i="2"/>
  <c r="CW10" i="2"/>
  <c r="CM11" i="2"/>
  <c r="D7" i="13" s="1"/>
  <c r="CN11" i="2"/>
  <c r="CO11" i="2"/>
  <c r="CP11" i="2"/>
  <c r="D373" i="13" s="1"/>
  <c r="CQ11" i="2"/>
  <c r="CR11" i="2"/>
  <c r="D617" i="13" s="1"/>
  <c r="CS11" i="2"/>
  <c r="D739" i="13" s="1"/>
  <c r="CT11" i="2"/>
  <c r="D861" i="13" s="1"/>
  <c r="CU11" i="2"/>
  <c r="D983" i="13" s="1"/>
  <c r="CV11" i="2"/>
  <c r="D1105" i="13" s="1"/>
  <c r="CW11" i="2"/>
  <c r="CM12" i="2"/>
  <c r="D8" i="13" s="1"/>
  <c r="CN12" i="2"/>
  <c r="D130" i="13" s="1"/>
  <c r="CO12" i="2"/>
  <c r="D252" i="13" s="1"/>
  <c r="CP12" i="2"/>
  <c r="CQ12" i="2"/>
  <c r="CR12" i="2"/>
  <c r="CS12" i="2"/>
  <c r="CT12" i="2"/>
  <c r="CU12" i="2"/>
  <c r="D984" i="13" s="1"/>
  <c r="CV12" i="2"/>
  <c r="CW12" i="2"/>
  <c r="D1228" i="13" s="1"/>
  <c r="CM13" i="2"/>
  <c r="D9" i="13" s="1"/>
  <c r="CN13" i="2"/>
  <c r="D131" i="13" s="1"/>
  <c r="CO13" i="2"/>
  <c r="D253" i="13" s="1"/>
  <c r="CP13" i="2"/>
  <c r="CQ13" i="2"/>
  <c r="D497" i="13" s="1"/>
  <c r="CR13" i="2"/>
  <c r="D619" i="13" s="1"/>
  <c r="CS13" i="2"/>
  <c r="D741" i="13" s="1"/>
  <c r="CT13" i="2"/>
  <c r="D863" i="13" s="1"/>
  <c r="CU13" i="2"/>
  <c r="D985" i="13" s="1"/>
  <c r="CV13" i="2"/>
  <c r="CW13" i="2"/>
  <c r="D1229" i="13" s="1"/>
  <c r="CM14" i="2"/>
  <c r="CN14" i="2"/>
  <c r="CO14" i="2"/>
  <c r="D254" i="13" s="1"/>
  <c r="CP14" i="2"/>
  <c r="CQ14" i="2"/>
  <c r="CR14" i="2"/>
  <c r="D620" i="13" s="1"/>
  <c r="CS14" i="2"/>
  <c r="D742" i="13" s="1"/>
  <c r="CT14" i="2"/>
  <c r="D864" i="13" s="1"/>
  <c r="CU14" i="2"/>
  <c r="D986" i="13" s="1"/>
  <c r="CV14" i="2"/>
  <c r="D1108" i="13" s="1"/>
  <c r="CW14" i="2"/>
  <c r="D1230" i="13" s="1"/>
  <c r="CM15" i="2"/>
  <c r="D11" i="13" s="1"/>
  <c r="CN15" i="2"/>
  <c r="CO15" i="2"/>
  <c r="D255" i="13" s="1"/>
  <c r="CP15" i="2"/>
  <c r="CQ15" i="2"/>
  <c r="CR15" i="2"/>
  <c r="CS15" i="2"/>
  <c r="CT15" i="2"/>
  <c r="CU15" i="2"/>
  <c r="D987" i="13" s="1"/>
  <c r="CV15" i="2"/>
  <c r="CW15" i="2"/>
  <c r="D1231" i="13" s="1"/>
  <c r="CM16" i="2"/>
  <c r="D12" i="13" s="1"/>
  <c r="CN16" i="2"/>
  <c r="D134" i="13" s="1"/>
  <c r="CO16" i="2"/>
  <c r="D256" i="13" s="1"/>
  <c r="CP16" i="2"/>
  <c r="D378" i="13" s="1"/>
  <c r="CQ16" i="2"/>
  <c r="D500" i="13" s="1"/>
  <c r="CR16" i="2"/>
  <c r="D622" i="13" s="1"/>
  <c r="CS16" i="2"/>
  <c r="D744" i="13" s="1"/>
  <c r="CT16" i="2"/>
  <c r="D866" i="13" s="1"/>
  <c r="CU16" i="2"/>
  <c r="CV16" i="2"/>
  <c r="CW16" i="2"/>
  <c r="CM17" i="2"/>
  <c r="CN17" i="2"/>
  <c r="CO17" i="2"/>
  <c r="CP17" i="2"/>
  <c r="D379" i="13" s="1"/>
  <c r="CQ17" i="2"/>
  <c r="D501" i="13" s="1"/>
  <c r="CR17" i="2"/>
  <c r="D623" i="13" s="1"/>
  <c r="CS17" i="2"/>
  <c r="D745" i="13" s="1"/>
  <c r="CT17" i="2"/>
  <c r="D867" i="13" s="1"/>
  <c r="CU17" i="2"/>
  <c r="D989" i="13" s="1"/>
  <c r="CV17" i="2"/>
  <c r="CW17" i="2"/>
  <c r="D1233" i="13" s="1"/>
  <c r="CM18" i="2"/>
  <c r="D14" i="13" s="1"/>
  <c r="CN18" i="2"/>
  <c r="CO18" i="2"/>
  <c r="CP18" i="2"/>
  <c r="D380" i="13" s="1"/>
  <c r="CQ18" i="2"/>
  <c r="CR18" i="2"/>
  <c r="CS18" i="2"/>
  <c r="D746" i="13" s="1"/>
  <c r="CT18" i="2"/>
  <c r="D868" i="13" s="1"/>
  <c r="CU18" i="2"/>
  <c r="D990" i="13" s="1"/>
  <c r="CV18" i="2"/>
  <c r="CW18" i="2"/>
  <c r="D1234" i="13" s="1"/>
  <c r="CM19" i="2"/>
  <c r="D15" i="13" s="1"/>
  <c r="CN19" i="2"/>
  <c r="D137" i="13" s="1"/>
  <c r="CO19" i="2"/>
  <c r="D259" i="13" s="1"/>
  <c r="CP19" i="2"/>
  <c r="D381" i="13" s="1"/>
  <c r="CQ19" i="2"/>
  <c r="D503" i="13" s="1"/>
  <c r="CR19" i="2"/>
  <c r="D625" i="13" s="1"/>
  <c r="CS19" i="2"/>
  <c r="D747" i="13" s="1"/>
  <c r="CT19" i="2"/>
  <c r="CU19" i="2"/>
  <c r="D991" i="13" s="1"/>
  <c r="CV19" i="2"/>
  <c r="CW19" i="2"/>
  <c r="CM20" i="2"/>
  <c r="D16" i="13" s="1"/>
  <c r="CN20" i="2"/>
  <c r="CO20" i="2"/>
  <c r="D260" i="13" s="1"/>
  <c r="CP20" i="2"/>
  <c r="D382" i="13" s="1"/>
  <c r="CQ20" i="2"/>
  <c r="D504" i="13" s="1"/>
  <c r="CR20" i="2"/>
  <c r="D626" i="13" s="1"/>
  <c r="CS20" i="2"/>
  <c r="D748" i="13" s="1"/>
  <c r="CT20" i="2"/>
  <c r="D870" i="13" s="1"/>
  <c r="CU20" i="2"/>
  <c r="D992" i="13" s="1"/>
  <c r="CV20" i="2"/>
  <c r="D1114" i="13" s="1"/>
  <c r="CW20" i="2"/>
  <c r="CM21" i="2"/>
  <c r="D17" i="13" s="1"/>
  <c r="CN21" i="2"/>
  <c r="CO21" i="2"/>
  <c r="D261" i="13" s="1"/>
  <c r="CP21" i="2"/>
  <c r="CQ21" i="2"/>
  <c r="CR21" i="2"/>
  <c r="D627" i="13" s="1"/>
  <c r="CS21" i="2"/>
  <c r="CT21" i="2"/>
  <c r="D871" i="13" s="1"/>
  <c r="CU21" i="2"/>
  <c r="D993" i="13" s="1"/>
  <c r="CV21" i="2"/>
  <c r="D1115" i="13" s="1"/>
  <c r="CW21" i="2"/>
  <c r="D1237" i="13" s="1"/>
  <c r="CM22" i="2"/>
  <c r="D18" i="13" s="1"/>
  <c r="CN22" i="2"/>
  <c r="D140" i="13" s="1"/>
  <c r="CO22" i="2"/>
  <c r="D262" i="13" s="1"/>
  <c r="CP22" i="2"/>
  <c r="D384" i="13" s="1"/>
  <c r="CQ22" i="2"/>
  <c r="CR22" i="2"/>
  <c r="CS22" i="2"/>
  <c r="CT22" i="2"/>
  <c r="D872" i="13" s="1"/>
  <c r="CU22" i="2"/>
  <c r="CV22" i="2"/>
  <c r="CW22" i="2"/>
  <c r="CM23" i="2"/>
  <c r="CN23" i="2"/>
  <c r="D141" i="13" s="1"/>
  <c r="CO23" i="2"/>
  <c r="D263" i="13" s="1"/>
  <c r="CP23" i="2"/>
  <c r="D385" i="13" s="1"/>
  <c r="CQ23" i="2"/>
  <c r="D507" i="13" s="1"/>
  <c r="CR23" i="2"/>
  <c r="D629" i="13" s="1"/>
  <c r="CS23" i="2"/>
  <c r="D751" i="13" s="1"/>
  <c r="CT23" i="2"/>
  <c r="D873" i="13" s="1"/>
  <c r="CU23" i="2"/>
  <c r="D995" i="13" s="1"/>
  <c r="CV23" i="2"/>
  <c r="D1117" i="13" s="1"/>
  <c r="CW23" i="2"/>
  <c r="CM24" i="2"/>
  <c r="CN24" i="2"/>
  <c r="D142" i="13" s="1"/>
  <c r="CO24" i="2"/>
  <c r="CP24" i="2"/>
  <c r="CQ24" i="2"/>
  <c r="CR24" i="2"/>
  <c r="CS24" i="2"/>
  <c r="CT24" i="2"/>
  <c r="D874" i="13" s="1"/>
  <c r="CU24" i="2"/>
  <c r="D996" i="13" s="1"/>
  <c r="CV24" i="2"/>
  <c r="D1118" i="13" s="1"/>
  <c r="CW24" i="2"/>
  <c r="D1240" i="13" s="1"/>
  <c r="CM25" i="2"/>
  <c r="D21" i="13" s="1"/>
  <c r="CN25" i="2"/>
  <c r="D143" i="13" s="1"/>
  <c r="CO25" i="2"/>
  <c r="D265" i="13" s="1"/>
  <c r="CP25" i="2"/>
  <c r="D387" i="13" s="1"/>
  <c r="CQ25" i="2"/>
  <c r="D509" i="13" s="1"/>
  <c r="CR25" i="2"/>
  <c r="CS25" i="2"/>
  <c r="D753" i="13" s="1"/>
  <c r="CT25" i="2"/>
  <c r="CU25" i="2"/>
  <c r="CV25" i="2"/>
  <c r="CW25" i="2"/>
  <c r="CM26" i="2"/>
  <c r="D22" i="13" s="1"/>
  <c r="CN26" i="2"/>
  <c r="D144" i="13" s="1"/>
  <c r="CO26" i="2"/>
  <c r="D266" i="13" s="1"/>
  <c r="CP26" i="2"/>
  <c r="D388" i="13" s="1"/>
  <c r="CQ26" i="2"/>
  <c r="D510" i="13" s="1"/>
  <c r="CR26" i="2"/>
  <c r="D632" i="13" s="1"/>
  <c r="CS26" i="2"/>
  <c r="D754" i="13" s="1"/>
  <c r="CT26" i="2"/>
  <c r="D876" i="13" s="1"/>
  <c r="CU26" i="2"/>
  <c r="D998" i="13" s="1"/>
  <c r="CV26" i="2"/>
  <c r="CW26" i="2"/>
  <c r="CM27" i="2"/>
  <c r="CN27" i="2"/>
  <c r="CO27" i="2"/>
  <c r="CP27" i="2"/>
  <c r="D389" i="13" s="1"/>
  <c r="CQ27" i="2"/>
  <c r="D511" i="13" s="1"/>
  <c r="CR27" i="2"/>
  <c r="CS27" i="2"/>
  <c r="D755" i="13" s="1"/>
  <c r="CT27" i="2"/>
  <c r="D877" i="13" s="1"/>
  <c r="CU27" i="2"/>
  <c r="D999" i="13" s="1"/>
  <c r="CV27" i="2"/>
  <c r="D1121" i="13" s="1"/>
  <c r="CW27" i="2"/>
  <c r="D1243" i="13" s="1"/>
  <c r="CM28" i="2"/>
  <c r="D24" i="13" s="1"/>
  <c r="CN28" i="2"/>
  <c r="D146" i="13" s="1"/>
  <c r="CO28" i="2"/>
  <c r="CP28" i="2"/>
  <c r="D390" i="13" s="1"/>
  <c r="CQ28" i="2"/>
  <c r="CR28" i="2"/>
  <c r="CS28" i="2"/>
  <c r="CT28" i="2"/>
  <c r="CU28" i="2"/>
  <c r="D1000" i="13" s="1"/>
  <c r="CV28" i="2"/>
  <c r="CW28" i="2"/>
  <c r="D1244" i="13" s="1"/>
  <c r="CM29" i="2"/>
  <c r="D25" i="13" s="1"/>
  <c r="CN29" i="2"/>
  <c r="D147" i="13" s="1"/>
  <c r="CO29" i="2"/>
  <c r="D269" i="13" s="1"/>
  <c r="CP29" i="2"/>
  <c r="CQ29" i="2"/>
  <c r="D513" i="13" s="1"/>
  <c r="CR29" i="2"/>
  <c r="CS29" i="2"/>
  <c r="D757" i="13" s="1"/>
  <c r="CT29" i="2"/>
  <c r="CU29" i="2"/>
  <c r="CV29" i="2"/>
  <c r="CW29" i="2"/>
  <c r="D1245" i="13" s="1"/>
  <c r="CM30" i="2"/>
  <c r="CN30" i="2"/>
  <c r="CO30" i="2"/>
  <c r="D270" i="13" s="1"/>
  <c r="CP30" i="2"/>
  <c r="CQ30" i="2"/>
  <c r="D514" i="13" s="1"/>
  <c r="CR30" i="2"/>
  <c r="D636" i="13" s="1"/>
  <c r="CS30" i="2"/>
  <c r="D758" i="13" s="1"/>
  <c r="CT30" i="2"/>
  <c r="D880" i="13" s="1"/>
  <c r="CU30" i="2"/>
  <c r="D1002" i="13" s="1"/>
  <c r="CV30" i="2"/>
  <c r="D1124" i="13" s="1"/>
  <c r="CW30" i="2"/>
  <c r="D1246" i="13" s="1"/>
  <c r="CM31" i="2"/>
  <c r="D27" i="13" s="1"/>
  <c r="CN31" i="2"/>
  <c r="D149" i="13" s="1"/>
  <c r="CO31" i="2"/>
  <c r="CP31" i="2"/>
  <c r="CQ31" i="2"/>
  <c r="D515" i="13" s="1"/>
  <c r="CR31" i="2"/>
  <c r="CS31" i="2"/>
  <c r="CT31" i="2"/>
  <c r="CU31" i="2"/>
  <c r="CV31" i="2"/>
  <c r="CW31" i="2"/>
  <c r="D1247" i="13" s="1"/>
  <c r="CM32" i="2"/>
  <c r="D28" i="13" s="1"/>
  <c r="CN32" i="2"/>
  <c r="D150" i="13" s="1"/>
  <c r="CO32" i="2"/>
  <c r="D272" i="13" s="1"/>
  <c r="CP32" i="2"/>
  <c r="CQ32" i="2"/>
  <c r="D516" i="13" s="1"/>
  <c r="CR32" i="2"/>
  <c r="D638" i="13" s="1"/>
  <c r="CS32" i="2"/>
  <c r="D760" i="13" s="1"/>
  <c r="CT32" i="2"/>
  <c r="CU32" i="2"/>
  <c r="CV32" i="2"/>
  <c r="CW32" i="2"/>
  <c r="CM33" i="2"/>
  <c r="CN33" i="2"/>
  <c r="CO33" i="2"/>
  <c r="CP33" i="2"/>
  <c r="CQ33" i="2"/>
  <c r="D517" i="13" s="1"/>
  <c r="CR33" i="2"/>
  <c r="D639" i="13" s="1"/>
  <c r="CS33" i="2"/>
  <c r="D761" i="13" s="1"/>
  <c r="CT33" i="2"/>
  <c r="D883" i="13" s="1"/>
  <c r="CU33" i="2"/>
  <c r="D1005" i="13" s="1"/>
  <c r="CV33" i="2"/>
  <c r="D1127" i="13" s="1"/>
  <c r="CW33" i="2"/>
  <c r="D1249" i="13" s="1"/>
  <c r="CM34" i="2"/>
  <c r="D30" i="13" s="1"/>
  <c r="CN34" i="2"/>
  <c r="CO34" i="2"/>
  <c r="CP34" i="2"/>
  <c r="D396" i="13" s="1"/>
  <c r="CQ34" i="2"/>
  <c r="CR34" i="2"/>
  <c r="CS34" i="2"/>
  <c r="D762" i="13" s="1"/>
  <c r="CT34" i="2"/>
  <c r="CU34" i="2"/>
  <c r="D1006" i="13" s="1"/>
  <c r="CV34" i="2"/>
  <c r="D1128" i="13" s="1"/>
  <c r="CW34" i="2"/>
  <c r="D1250" i="13" s="1"/>
  <c r="CM35" i="2"/>
  <c r="D31" i="13" s="1"/>
  <c r="CN35" i="2"/>
  <c r="D153" i="13" s="1"/>
  <c r="CO35" i="2"/>
  <c r="D275" i="13" s="1"/>
  <c r="CP35" i="2"/>
  <c r="D397" i="13" s="1"/>
  <c r="CQ35" i="2"/>
  <c r="D519" i="13" s="1"/>
  <c r="CR35" i="2"/>
  <c r="CS35" i="2"/>
  <c r="CT35" i="2"/>
  <c r="CU35" i="2"/>
  <c r="CV35" i="2"/>
  <c r="CW35" i="2"/>
  <c r="CM36" i="2"/>
  <c r="D32" i="13" s="1"/>
  <c r="CN36" i="2"/>
  <c r="CO36" i="2"/>
  <c r="CP36" i="2"/>
  <c r="D398" i="13" s="1"/>
  <c r="CQ36" i="2"/>
  <c r="D520" i="13" s="1"/>
  <c r="CR36" i="2"/>
  <c r="D642" i="13" s="1"/>
  <c r="CS36" i="2"/>
  <c r="CT36" i="2"/>
  <c r="D886" i="13" s="1"/>
  <c r="CU36" i="2"/>
  <c r="D1008" i="13" s="1"/>
  <c r="CV36" i="2"/>
  <c r="D1130" i="13" s="1"/>
  <c r="CW36" i="2"/>
  <c r="CM37" i="2"/>
  <c r="CN37" i="2"/>
  <c r="CO37" i="2"/>
  <c r="D277" i="13" s="1"/>
  <c r="CP37" i="2"/>
  <c r="CQ37" i="2"/>
  <c r="CR37" i="2"/>
  <c r="D643" i="13" s="1"/>
  <c r="CS37" i="2"/>
  <c r="CT37" i="2"/>
  <c r="D887" i="13" s="1"/>
  <c r="CU37" i="2"/>
  <c r="D1009" i="13" s="1"/>
  <c r="CV37" i="2"/>
  <c r="D1131" i="13" s="1"/>
  <c r="CW37" i="2"/>
  <c r="CM38" i="2"/>
  <c r="CN38" i="2"/>
  <c r="D156" i="13" s="1"/>
  <c r="CO38" i="2"/>
  <c r="D278" i="13" s="1"/>
  <c r="CP38" i="2"/>
  <c r="D400" i="13" s="1"/>
  <c r="CQ38" i="2"/>
  <c r="D522" i="13" s="1"/>
  <c r="CR38" i="2"/>
  <c r="D644" i="13" s="1"/>
  <c r="CS38" i="2"/>
  <c r="CT38" i="2"/>
  <c r="D888" i="13" s="1"/>
  <c r="CU38" i="2"/>
  <c r="CV38" i="2"/>
  <c r="CW38" i="2"/>
  <c r="CM39" i="2"/>
  <c r="CN39" i="2"/>
  <c r="CO39" i="2"/>
  <c r="D279" i="13" s="1"/>
  <c r="CP39" i="2"/>
  <c r="D401" i="13" s="1"/>
  <c r="CQ39" i="2"/>
  <c r="D523" i="13" s="1"/>
  <c r="CR39" i="2"/>
  <c r="D645" i="13" s="1"/>
  <c r="CS39" i="2"/>
  <c r="D767" i="13" s="1"/>
  <c r="CT39" i="2"/>
  <c r="D889" i="13" s="1"/>
  <c r="CU39" i="2"/>
  <c r="D1011" i="13" s="1"/>
  <c r="CV39" i="2"/>
  <c r="D1133" i="13" s="1"/>
  <c r="CW39" i="2"/>
  <c r="CM40" i="2"/>
  <c r="CN40" i="2"/>
  <c r="CO40" i="2"/>
  <c r="CP40" i="2"/>
  <c r="CQ40" i="2"/>
  <c r="D524" i="13" s="1"/>
  <c r="CR40" i="2"/>
  <c r="D646" i="13" s="1"/>
  <c r="CS40" i="2"/>
  <c r="D768" i="13" s="1"/>
  <c r="CT40" i="2"/>
  <c r="D890" i="13" s="1"/>
  <c r="CU40" i="2"/>
  <c r="D1012" i="13" s="1"/>
  <c r="CV40" i="2"/>
  <c r="D1134" i="13" s="1"/>
  <c r="CW40" i="2"/>
  <c r="CM41" i="2"/>
  <c r="CN41" i="2"/>
  <c r="D159" i="13" s="1"/>
  <c r="CO41" i="2"/>
  <c r="D281" i="13" s="1"/>
  <c r="CP41" i="2"/>
  <c r="D403" i="13" s="1"/>
  <c r="CQ41" i="2"/>
  <c r="CR41" i="2"/>
  <c r="CS41" i="2"/>
  <c r="D769" i="13" s="1"/>
  <c r="CT41" i="2"/>
  <c r="CU41" i="2"/>
  <c r="CV41" i="2"/>
  <c r="CW41" i="2"/>
  <c r="CM42" i="2"/>
  <c r="D38" i="13" s="1"/>
  <c r="CN42" i="2"/>
  <c r="D160" i="13" s="1"/>
  <c r="CO42" i="2"/>
  <c r="D282" i="13" s="1"/>
  <c r="CP42" i="2"/>
  <c r="D404" i="13" s="1"/>
  <c r="CQ42" i="2"/>
  <c r="CR42" i="2"/>
  <c r="D648" i="13" s="1"/>
  <c r="CS42" i="2"/>
  <c r="D770" i="13" s="1"/>
  <c r="CT42" i="2"/>
  <c r="D892" i="13" s="1"/>
  <c r="CU42" i="2"/>
  <c r="D1014" i="13" s="1"/>
  <c r="CV42" i="2"/>
  <c r="CW42" i="2"/>
  <c r="CM43" i="2"/>
  <c r="D39" i="13" s="1"/>
  <c r="CN43" i="2"/>
  <c r="CO43" i="2"/>
  <c r="CP43" i="2"/>
  <c r="D405" i="13" s="1"/>
  <c r="CQ43" i="2"/>
  <c r="CR43" i="2"/>
  <c r="D649" i="13" s="1"/>
  <c r="CS43" i="2"/>
  <c r="D771" i="13" s="1"/>
  <c r="CT43" i="2"/>
  <c r="D893" i="13" s="1"/>
  <c r="CU43" i="2"/>
  <c r="D1015" i="13" s="1"/>
  <c r="CV43" i="2"/>
  <c r="D1137" i="13" s="1"/>
  <c r="CW43" i="2"/>
  <c r="D1259" i="13" s="1"/>
  <c r="CM44" i="2"/>
  <c r="D40" i="13" s="1"/>
  <c r="CN44" i="2"/>
  <c r="D162" i="13" s="1"/>
  <c r="CO44" i="2"/>
  <c r="D284" i="13" s="1"/>
  <c r="CP44" i="2"/>
  <c r="CQ44" i="2"/>
  <c r="CR44" i="2"/>
  <c r="D650" i="13" s="1"/>
  <c r="CS44" i="2"/>
  <c r="CT44" i="2"/>
  <c r="CU44" i="2"/>
  <c r="D1016" i="13" s="1"/>
  <c r="CV44" i="2"/>
  <c r="CW44" i="2"/>
  <c r="D1260" i="13" s="1"/>
  <c r="CM45" i="2"/>
  <c r="D41" i="13" s="1"/>
  <c r="CN45" i="2"/>
  <c r="D163" i="13" s="1"/>
  <c r="CO45" i="2"/>
  <c r="D285" i="13" s="1"/>
  <c r="CP45" i="2"/>
  <c r="D407" i="13" s="1"/>
  <c r="CQ45" i="2"/>
  <c r="D529" i="13" s="1"/>
  <c r="CR45" i="2"/>
  <c r="D651" i="13" s="1"/>
  <c r="CS45" i="2"/>
  <c r="D773" i="13" s="1"/>
  <c r="CT45" i="2"/>
  <c r="D895" i="13" s="1"/>
  <c r="CU45" i="2"/>
  <c r="D1017" i="13" s="1"/>
  <c r="CV45" i="2"/>
  <c r="CW45" i="2"/>
  <c r="D1261" i="13" s="1"/>
  <c r="CM46" i="2"/>
  <c r="CN46" i="2"/>
  <c r="CO46" i="2"/>
  <c r="D286" i="13" s="1"/>
  <c r="CP46" i="2"/>
  <c r="CQ46" i="2"/>
  <c r="D530" i="13" s="1"/>
  <c r="CR46" i="2"/>
  <c r="D652" i="13" s="1"/>
  <c r="CS46" i="2"/>
  <c r="D774" i="13" s="1"/>
  <c r="CT46" i="2"/>
  <c r="D896" i="13" s="1"/>
  <c r="CU46" i="2"/>
  <c r="D1018" i="13" s="1"/>
  <c r="CV46" i="2"/>
  <c r="CW46" i="2"/>
  <c r="D1262" i="13" s="1"/>
  <c r="CM47" i="2"/>
  <c r="D43" i="13" s="1"/>
  <c r="CN47" i="2"/>
  <c r="CO47" i="2"/>
  <c r="D287" i="13" s="1"/>
  <c r="CP47" i="2"/>
  <c r="CQ47" i="2"/>
  <c r="D531" i="13" s="1"/>
  <c r="CR47" i="2"/>
  <c r="CS47" i="2"/>
  <c r="CT47" i="2"/>
  <c r="D897" i="13" s="1"/>
  <c r="CU47" i="2"/>
  <c r="D1019" i="13" s="1"/>
  <c r="CV47" i="2"/>
  <c r="CW47" i="2"/>
  <c r="D1263" i="13" s="1"/>
  <c r="CM48" i="2"/>
  <c r="D44" i="13" s="1"/>
  <c r="CN48" i="2"/>
  <c r="D166" i="13" s="1"/>
  <c r="CO48" i="2"/>
  <c r="D288" i="13" s="1"/>
  <c r="CP48" i="2"/>
  <c r="D410" i="13" s="1"/>
  <c r="CQ48" i="2"/>
  <c r="D532" i="13" s="1"/>
  <c r="CR48" i="2"/>
  <c r="D654" i="13" s="1"/>
  <c r="CS48" i="2"/>
  <c r="D776" i="13" s="1"/>
  <c r="CT48" i="2"/>
  <c r="D898" i="13" s="1"/>
  <c r="CU48" i="2"/>
  <c r="CV48" i="2"/>
  <c r="CW48" i="2"/>
  <c r="CM49" i="2"/>
  <c r="CN49" i="2"/>
  <c r="D167" i="13" s="1"/>
  <c r="CO49" i="2"/>
  <c r="CP49" i="2"/>
  <c r="D411" i="13" s="1"/>
  <c r="CQ49" i="2"/>
  <c r="D533" i="13" s="1"/>
  <c r="CR49" i="2"/>
  <c r="D655" i="13" s="1"/>
  <c r="CS49" i="2"/>
  <c r="D777" i="13" s="1"/>
  <c r="CT49" i="2"/>
  <c r="D899" i="13" s="1"/>
  <c r="CU49" i="2"/>
  <c r="D1021" i="13" s="1"/>
  <c r="CV49" i="2"/>
  <c r="D1143" i="13" s="1"/>
  <c r="CW49" i="2"/>
  <c r="D1265" i="13" s="1"/>
  <c r="CM50" i="2"/>
  <c r="D46" i="13" s="1"/>
  <c r="CN50" i="2"/>
  <c r="D168" i="13" s="1"/>
  <c r="CO50" i="2"/>
  <c r="CP50" i="2"/>
  <c r="CQ50" i="2"/>
  <c r="CR50" i="2"/>
  <c r="CS50" i="2"/>
  <c r="D778" i="13" s="1"/>
  <c r="CT50" i="2"/>
  <c r="D900" i="13" s="1"/>
  <c r="CU50" i="2"/>
  <c r="D1022" i="13" s="1"/>
  <c r="CV50" i="2"/>
  <c r="D1144" i="13" s="1"/>
  <c r="CW50" i="2"/>
  <c r="D1266" i="13" s="1"/>
  <c r="CM51" i="2"/>
  <c r="D47" i="13" s="1"/>
  <c r="CN51" i="2"/>
  <c r="D169" i="13" s="1"/>
  <c r="CO51" i="2"/>
  <c r="D291" i="13" s="1"/>
  <c r="CP51" i="2"/>
  <c r="D413" i="13" s="1"/>
  <c r="CQ51" i="2"/>
  <c r="D535" i="13" s="1"/>
  <c r="CR51" i="2"/>
  <c r="CS51" i="2"/>
  <c r="D779" i="13" s="1"/>
  <c r="CT51" i="2"/>
  <c r="CU51" i="2"/>
  <c r="D1023" i="13" s="1"/>
  <c r="CV51" i="2"/>
  <c r="CW51" i="2"/>
  <c r="CM52" i="2"/>
  <c r="D48" i="13" s="1"/>
  <c r="CN52" i="2"/>
  <c r="D170" i="13" s="1"/>
  <c r="CO52" i="2"/>
  <c r="CP52" i="2"/>
  <c r="D414" i="13" s="1"/>
  <c r="CQ52" i="2"/>
  <c r="D536" i="13" s="1"/>
  <c r="CR52" i="2"/>
  <c r="D658" i="13" s="1"/>
  <c r="CS52" i="2"/>
  <c r="D780" i="13" s="1"/>
  <c r="CT52" i="2"/>
  <c r="D902" i="13" s="1"/>
  <c r="CU52" i="2"/>
  <c r="D1024" i="13" s="1"/>
  <c r="CV52" i="2"/>
  <c r="D1146" i="13" s="1"/>
  <c r="CW52" i="2"/>
  <c r="D1268" i="13" s="1"/>
  <c r="CM53" i="2"/>
  <c r="D49" i="13" s="1"/>
  <c r="CN53" i="2"/>
  <c r="CO53" i="2"/>
  <c r="CP53" i="2"/>
  <c r="CQ53" i="2"/>
  <c r="CR53" i="2"/>
  <c r="D659" i="13" s="1"/>
  <c r="CS53" i="2"/>
  <c r="CT53" i="2"/>
  <c r="D903" i="13" s="1"/>
  <c r="CU53" i="2"/>
  <c r="D1025" i="13" s="1"/>
  <c r="CV53" i="2"/>
  <c r="D1147" i="13" s="1"/>
  <c r="CW53" i="2"/>
  <c r="D1269" i="13" s="1"/>
  <c r="CM54" i="2"/>
  <c r="D50" i="13" s="1"/>
  <c r="CN54" i="2"/>
  <c r="D172" i="13" s="1"/>
  <c r="CO54" i="2"/>
  <c r="D294" i="13" s="1"/>
  <c r="CP54" i="2"/>
  <c r="D416" i="13" s="1"/>
  <c r="CQ54" i="2"/>
  <c r="D538" i="13" s="1"/>
  <c r="CR54" i="2"/>
  <c r="D660" i="13" s="1"/>
  <c r="CS54" i="2"/>
  <c r="CT54" i="2"/>
  <c r="CU54" i="2"/>
  <c r="CV54" i="2"/>
  <c r="CW54" i="2"/>
  <c r="CM55" i="2"/>
  <c r="CN55" i="2"/>
  <c r="D173" i="13" s="1"/>
  <c r="CO55" i="2"/>
  <c r="CP55" i="2"/>
  <c r="D417" i="13" s="1"/>
  <c r="CQ55" i="2"/>
  <c r="D539" i="13" s="1"/>
  <c r="CR55" i="2"/>
  <c r="D661" i="13" s="1"/>
  <c r="CS55" i="2"/>
  <c r="D783" i="13" s="1"/>
  <c r="CT55" i="2"/>
  <c r="D905" i="13" s="1"/>
  <c r="CU55" i="2"/>
  <c r="D1027" i="13" s="1"/>
  <c r="CV55" i="2"/>
  <c r="D1149" i="13" s="1"/>
  <c r="CW55" i="2"/>
  <c r="CM56" i="2"/>
  <c r="CN56" i="2"/>
  <c r="CO56" i="2"/>
  <c r="CP56" i="2"/>
  <c r="CQ56" i="2"/>
  <c r="CR56" i="2"/>
  <c r="D662" i="13" s="1"/>
  <c r="CS56" i="2"/>
  <c r="CT56" i="2"/>
  <c r="D906" i="13" s="1"/>
  <c r="CU56" i="2"/>
  <c r="D1028" i="13" s="1"/>
  <c r="CV56" i="2"/>
  <c r="D1150" i="13" s="1"/>
  <c r="CW56" i="2"/>
  <c r="D1272" i="13" s="1"/>
  <c r="CM57" i="2"/>
  <c r="D53" i="13" s="1"/>
  <c r="CN57" i="2"/>
  <c r="D175" i="13" s="1"/>
  <c r="CO57" i="2"/>
  <c r="CP57" i="2"/>
  <c r="D419" i="13" s="1"/>
  <c r="CQ57" i="2"/>
  <c r="D541" i="13" s="1"/>
  <c r="CR57" i="2"/>
  <c r="CS57" i="2"/>
  <c r="CT57" i="2"/>
  <c r="CU57" i="2"/>
  <c r="CV57" i="2"/>
  <c r="CW57" i="2"/>
  <c r="CM58" i="2"/>
  <c r="CN58" i="2"/>
  <c r="D176" i="13" s="1"/>
  <c r="CO58" i="2"/>
  <c r="D298" i="13" s="1"/>
  <c r="CP58" i="2"/>
  <c r="D420" i="13" s="1"/>
  <c r="CQ58" i="2"/>
  <c r="D542" i="13" s="1"/>
  <c r="CR58" i="2"/>
  <c r="D664" i="13" s="1"/>
  <c r="CS58" i="2"/>
  <c r="D786" i="13" s="1"/>
  <c r="CT58" i="2"/>
  <c r="D908" i="13" s="1"/>
  <c r="CU58" i="2"/>
  <c r="CV58" i="2"/>
  <c r="CW58" i="2"/>
  <c r="CM59" i="2"/>
  <c r="D55" i="13" s="1"/>
  <c r="CN59" i="2"/>
  <c r="CO59" i="2"/>
  <c r="CP59" i="2"/>
  <c r="D421" i="13" s="1"/>
  <c r="CQ59" i="2"/>
  <c r="D543" i="13" s="1"/>
  <c r="CR59" i="2"/>
  <c r="D665" i="13" s="1"/>
  <c r="CS59" i="2"/>
  <c r="D787" i="13" s="1"/>
  <c r="CT59" i="2"/>
  <c r="D909" i="13" s="1"/>
  <c r="CU59" i="2"/>
  <c r="D1031" i="13" s="1"/>
  <c r="CV59" i="2"/>
  <c r="D1153" i="13" s="1"/>
  <c r="CW59" i="2"/>
  <c r="CM60" i="2"/>
  <c r="CN60" i="2"/>
  <c r="D178" i="13" s="1"/>
  <c r="CO60" i="2"/>
  <c r="D300" i="13" s="1"/>
  <c r="CP60" i="2"/>
  <c r="CQ60" i="2"/>
  <c r="CR60" i="2"/>
  <c r="D666" i="13" s="1"/>
  <c r="CS60" i="2"/>
  <c r="CT60" i="2"/>
  <c r="CU60" i="2"/>
  <c r="D1032" i="13" s="1"/>
  <c r="CV60" i="2"/>
  <c r="CW60" i="2"/>
  <c r="D1276" i="13" s="1"/>
  <c r="CM61" i="2"/>
  <c r="CN61" i="2"/>
  <c r="D179" i="13" s="1"/>
  <c r="CO61" i="2"/>
  <c r="D301" i="13" s="1"/>
  <c r="CP61" i="2"/>
  <c r="D423" i="13" s="1"/>
  <c r="CQ61" i="2"/>
  <c r="D545" i="13" s="1"/>
  <c r="CR61" i="2"/>
  <c r="D667" i="13" s="1"/>
  <c r="CS61" i="2"/>
  <c r="D789" i="13" s="1"/>
  <c r="CT61" i="2"/>
  <c r="D911" i="13" s="1"/>
  <c r="CU61" i="2"/>
  <c r="D1033" i="13" s="1"/>
  <c r="CV61" i="2"/>
  <c r="CW61" i="2"/>
  <c r="D1277" i="13" s="1"/>
  <c r="CM62" i="2"/>
  <c r="CN62" i="2"/>
  <c r="CO62" i="2"/>
  <c r="D302" i="13" s="1"/>
  <c r="CP62" i="2"/>
  <c r="CQ62" i="2"/>
  <c r="D546" i="13" s="1"/>
  <c r="CR62" i="2"/>
  <c r="D668" i="13" s="1"/>
  <c r="CS62" i="2"/>
  <c r="D790" i="13" s="1"/>
  <c r="CT62" i="2"/>
  <c r="D912" i="13" s="1"/>
  <c r="CU62" i="2"/>
  <c r="D1034" i="13" s="1"/>
  <c r="CV62" i="2"/>
  <c r="D1156" i="13" s="1"/>
  <c r="CW62" i="2"/>
  <c r="D1278" i="13" s="1"/>
  <c r="CM63" i="2"/>
  <c r="D59" i="13" s="1"/>
  <c r="CN63" i="2"/>
  <c r="D181" i="13" s="1"/>
  <c r="CO63" i="2"/>
  <c r="D303" i="13" s="1"/>
  <c r="CP63" i="2"/>
  <c r="CQ63" i="2"/>
  <c r="D547" i="13" s="1"/>
  <c r="CR63" i="2"/>
  <c r="CS63" i="2"/>
  <c r="CT63" i="2"/>
  <c r="CU63" i="2"/>
  <c r="CV63" i="2"/>
  <c r="CW63" i="2"/>
  <c r="D1279" i="13" s="1"/>
  <c r="CM64" i="2"/>
  <c r="D60" i="13" s="1"/>
  <c r="CN64" i="2"/>
  <c r="D182" i="13" s="1"/>
  <c r="CO64" i="2"/>
  <c r="D304" i="13" s="1"/>
  <c r="CP64" i="2"/>
  <c r="D426" i="13" s="1"/>
  <c r="CQ64" i="2"/>
  <c r="D548" i="13" s="1"/>
  <c r="CR64" i="2"/>
  <c r="D670" i="13" s="1"/>
  <c r="CS64" i="2"/>
  <c r="D792" i="13" s="1"/>
  <c r="CT64" i="2"/>
  <c r="CU64" i="2"/>
  <c r="CV64" i="2"/>
  <c r="CW64" i="2"/>
  <c r="CM65" i="2"/>
  <c r="CN65" i="2"/>
  <c r="CO65" i="2"/>
  <c r="D305" i="13" s="1"/>
  <c r="CP65" i="2"/>
  <c r="D427" i="13" s="1"/>
  <c r="CQ65" i="2"/>
  <c r="D549" i="13" s="1"/>
  <c r="CR65" i="2"/>
  <c r="D671" i="13" s="1"/>
  <c r="CS65" i="2"/>
  <c r="D793" i="13" s="1"/>
  <c r="CT65" i="2"/>
  <c r="D915" i="13" s="1"/>
  <c r="CU65" i="2"/>
  <c r="D1037" i="13" s="1"/>
  <c r="CV65" i="2"/>
  <c r="CW65" i="2"/>
  <c r="D1281" i="13" s="1"/>
  <c r="CP68" i="2"/>
  <c r="D430" i="13" s="1"/>
  <c r="CQ68" i="2"/>
  <c r="D552" i="13" s="1"/>
  <c r="CR68" i="2"/>
  <c r="D674" i="13" s="1"/>
  <c r="CS68" i="2"/>
  <c r="D796" i="13" s="1"/>
  <c r="CT68" i="2"/>
  <c r="D918" i="13" s="1"/>
  <c r="CU68" i="2"/>
  <c r="D1040" i="13" s="1"/>
  <c r="CV68" i="2"/>
  <c r="D1162" i="13" s="1"/>
  <c r="CW68" i="2"/>
  <c r="D1284" i="13" s="1"/>
  <c r="CM69" i="2"/>
  <c r="D65" i="13" s="1"/>
  <c r="CN69" i="2"/>
  <c r="D187" i="13" s="1"/>
  <c r="CO69" i="2"/>
  <c r="CP69" i="2"/>
  <c r="D431" i="13" s="1"/>
  <c r="CQ69" i="2"/>
  <c r="D553" i="13" s="1"/>
  <c r="CR69" i="2"/>
  <c r="CS69" i="2"/>
  <c r="CT69" i="2"/>
  <c r="CU69" i="2"/>
  <c r="CV69" i="2"/>
  <c r="D1163" i="13" s="1"/>
  <c r="CW69" i="2"/>
  <c r="D1285" i="13" s="1"/>
  <c r="CM70" i="2"/>
  <c r="D66" i="13" s="1"/>
  <c r="CN70" i="2"/>
  <c r="D188" i="13" s="1"/>
  <c r="CO70" i="2"/>
  <c r="D310" i="13" s="1"/>
  <c r="CP70" i="2"/>
  <c r="D432" i="13" s="1"/>
  <c r="CQ70" i="2"/>
  <c r="D554" i="13" s="1"/>
  <c r="CR70" i="2"/>
  <c r="D676" i="13" s="1"/>
  <c r="CS70" i="2"/>
  <c r="CT70" i="2"/>
  <c r="D920" i="13" s="1"/>
  <c r="CU70" i="2"/>
  <c r="D1042" i="13" s="1"/>
  <c r="CV70" i="2"/>
  <c r="CW70" i="2"/>
  <c r="D1286" i="13" s="1"/>
  <c r="CM71" i="2"/>
  <c r="CN71" i="2"/>
  <c r="CO71" i="2"/>
  <c r="D311" i="13" s="1"/>
  <c r="CP71" i="2"/>
  <c r="CQ71" i="2"/>
  <c r="D555" i="13" s="1"/>
  <c r="CR71" i="2"/>
  <c r="D677" i="13" s="1"/>
  <c r="CS71" i="2"/>
  <c r="D799" i="13" s="1"/>
  <c r="CT71" i="2"/>
  <c r="D921" i="13" s="1"/>
  <c r="CU71" i="2"/>
  <c r="D1043" i="13" s="1"/>
  <c r="CV71" i="2"/>
  <c r="CW71" i="2"/>
  <c r="CM72" i="2"/>
  <c r="CN72" i="2"/>
  <c r="D190" i="13" s="1"/>
  <c r="CO72" i="2"/>
  <c r="D312" i="13" s="1"/>
  <c r="CP72" i="2"/>
  <c r="D434" i="13" s="1"/>
  <c r="CQ72" i="2"/>
  <c r="D556" i="13" s="1"/>
  <c r="CR72" i="2"/>
  <c r="D678" i="13" s="1"/>
  <c r="CS72" i="2"/>
  <c r="CT72" i="2"/>
  <c r="CU72" i="2"/>
  <c r="D1044" i="13" s="1"/>
  <c r="CV72" i="2"/>
  <c r="D1166" i="13" s="1"/>
  <c r="CW72" i="2"/>
  <c r="D1288" i="13" s="1"/>
  <c r="CM73" i="2"/>
  <c r="D69" i="13" s="1"/>
  <c r="CN73" i="2"/>
  <c r="D191" i="13" s="1"/>
  <c r="CO73" i="2"/>
  <c r="D313" i="13" s="1"/>
  <c r="CP73" i="2"/>
  <c r="D435" i="13" s="1"/>
  <c r="CQ73" i="2"/>
  <c r="D557" i="13" s="1"/>
  <c r="CR73" i="2"/>
  <c r="D679" i="13" s="1"/>
  <c r="CS73" i="2"/>
  <c r="D801" i="13" s="1"/>
  <c r="CT73" i="2"/>
  <c r="D923" i="13" s="1"/>
  <c r="CU73" i="2"/>
  <c r="D1045" i="13" s="1"/>
  <c r="CV73" i="2"/>
  <c r="CW73" i="2"/>
  <c r="CM74" i="2"/>
  <c r="CN74" i="2"/>
  <c r="D192" i="13" s="1"/>
  <c r="CO74" i="2"/>
  <c r="D314" i="13" s="1"/>
  <c r="CP74" i="2"/>
  <c r="D436" i="13" s="1"/>
  <c r="CQ74" i="2"/>
  <c r="D558" i="13" s="1"/>
  <c r="CR74" i="2"/>
  <c r="D680" i="13" s="1"/>
  <c r="CS74" i="2"/>
  <c r="D802" i="13" s="1"/>
  <c r="CT74" i="2"/>
  <c r="D924" i="13" s="1"/>
  <c r="CU74" i="2"/>
  <c r="D1046" i="13" s="1"/>
  <c r="CV74" i="2"/>
  <c r="CW74" i="2"/>
  <c r="CM75" i="2"/>
  <c r="D71" i="13" s="1"/>
  <c r="CN75" i="2"/>
  <c r="D193" i="13" s="1"/>
  <c r="CO75" i="2"/>
  <c r="CP75" i="2"/>
  <c r="D437" i="13" s="1"/>
  <c r="CQ75" i="2"/>
  <c r="D559" i="13" s="1"/>
  <c r="CR75" i="2"/>
  <c r="CS75" i="2"/>
  <c r="CT75" i="2"/>
  <c r="CU75" i="2"/>
  <c r="D1047" i="13" s="1"/>
  <c r="CV75" i="2"/>
  <c r="D1169" i="13" s="1"/>
  <c r="CW75" i="2"/>
  <c r="D1291" i="13" s="1"/>
  <c r="CM76" i="2"/>
  <c r="D72" i="13" s="1"/>
  <c r="CN76" i="2"/>
  <c r="D194" i="13" s="1"/>
  <c r="CO76" i="2"/>
  <c r="D316" i="13" s="1"/>
  <c r="CP76" i="2"/>
  <c r="D438" i="13" s="1"/>
  <c r="CQ76" i="2"/>
  <c r="D560" i="13" s="1"/>
  <c r="CR76" i="2"/>
  <c r="D682" i="13" s="1"/>
  <c r="CS76" i="2"/>
  <c r="D804" i="13" s="1"/>
  <c r="CT76" i="2"/>
  <c r="D926" i="13" s="1"/>
  <c r="CU76" i="2"/>
  <c r="D1048" i="13" s="1"/>
  <c r="CV76" i="2"/>
  <c r="CW76" i="2"/>
  <c r="D1292" i="13" s="1"/>
  <c r="CM77" i="2"/>
  <c r="CN77" i="2"/>
  <c r="D195" i="13" s="1"/>
  <c r="CO77" i="2"/>
  <c r="D317" i="13" s="1"/>
  <c r="CP77" i="2"/>
  <c r="D439" i="13" s="1"/>
  <c r="CQ77" i="2"/>
  <c r="D561" i="13" s="1"/>
  <c r="CR77" i="2"/>
  <c r="D683" i="13" s="1"/>
  <c r="CS77" i="2"/>
  <c r="D805" i="13" s="1"/>
  <c r="CT77" i="2"/>
  <c r="D927" i="13" s="1"/>
  <c r="CU77" i="2"/>
  <c r="D1049" i="13" s="1"/>
  <c r="CV77" i="2"/>
  <c r="CW77" i="2"/>
  <c r="CM78" i="2"/>
  <c r="D74" i="13" s="1"/>
  <c r="CN78" i="2"/>
  <c r="D196" i="13" s="1"/>
  <c r="CO78" i="2"/>
  <c r="D318" i="13" s="1"/>
  <c r="CP78" i="2"/>
  <c r="CQ78" i="2"/>
  <c r="CR78" i="2"/>
  <c r="D684" i="13" s="1"/>
  <c r="CS78" i="2"/>
  <c r="CT78" i="2"/>
  <c r="D928" i="13" s="1"/>
  <c r="CU78" i="2"/>
  <c r="D1050" i="13" s="1"/>
  <c r="CV78" i="2"/>
  <c r="D1172" i="13" s="1"/>
  <c r="CW78" i="2"/>
  <c r="D1294" i="13" s="1"/>
  <c r="CM79" i="2"/>
  <c r="D75" i="13" s="1"/>
  <c r="CN79" i="2"/>
  <c r="D197" i="13" s="1"/>
  <c r="CO79" i="2"/>
  <c r="D319" i="13" s="1"/>
  <c r="CP79" i="2"/>
  <c r="CQ79" i="2"/>
  <c r="D563" i="13" s="1"/>
  <c r="CR79" i="2"/>
  <c r="D685" i="13" s="1"/>
  <c r="CS79" i="2"/>
  <c r="D807" i="13" s="1"/>
  <c r="CT79" i="2"/>
  <c r="D929" i="13" s="1"/>
  <c r="CU79" i="2"/>
  <c r="D1051" i="13" s="1"/>
  <c r="CV79" i="2"/>
  <c r="D1173" i="13" s="1"/>
  <c r="CW79" i="2"/>
  <c r="D1295" i="13" s="1"/>
  <c r="CM80" i="2"/>
  <c r="CN80" i="2"/>
  <c r="D198" i="13" s="1"/>
  <c r="CO80" i="2"/>
  <c r="D320" i="13" s="1"/>
  <c r="CP80" i="2"/>
  <c r="D442" i="13" s="1"/>
  <c r="CQ80" i="2"/>
  <c r="D564" i="13" s="1"/>
  <c r="CR80" i="2"/>
  <c r="D686" i="13" s="1"/>
  <c r="CS80" i="2"/>
  <c r="D808" i="13" s="1"/>
  <c r="CT80" i="2"/>
  <c r="D930" i="13" s="1"/>
  <c r="CU80" i="2"/>
  <c r="D1052" i="13" s="1"/>
  <c r="CV80" i="2"/>
  <c r="CW80" i="2"/>
  <c r="CM81" i="2"/>
  <c r="D77" i="13" s="1"/>
  <c r="CN81" i="2"/>
  <c r="D199" i="13" s="1"/>
  <c r="CO81" i="2"/>
  <c r="D321" i="13" s="1"/>
  <c r="CP81" i="2"/>
  <c r="CQ81" i="2"/>
  <c r="D565" i="13" s="1"/>
  <c r="CR81" i="2"/>
  <c r="D687" i="13" s="1"/>
  <c r="CS81" i="2"/>
  <c r="D809" i="13" s="1"/>
  <c r="CT81" i="2"/>
  <c r="D931" i="13" s="1"/>
  <c r="CU81" i="2"/>
  <c r="D1053" i="13" s="1"/>
  <c r="CV81" i="2"/>
  <c r="D1175" i="13" s="1"/>
  <c r="CW81" i="2"/>
  <c r="D1297" i="13" s="1"/>
  <c r="CM82" i="2"/>
  <c r="D78" i="13" s="1"/>
  <c r="CN82" i="2"/>
  <c r="D200" i="13" s="1"/>
  <c r="CO82" i="2"/>
  <c r="D322" i="13" s="1"/>
  <c r="CP82" i="2"/>
  <c r="D444" i="13" s="1"/>
  <c r="CQ82" i="2"/>
  <c r="D566" i="13" s="1"/>
  <c r="CR82" i="2"/>
  <c r="D688" i="13" s="1"/>
  <c r="CS82" i="2"/>
  <c r="D810" i="13" s="1"/>
  <c r="CT82" i="2"/>
  <c r="D932" i="13" s="1"/>
  <c r="CU82" i="2"/>
  <c r="CV82" i="2"/>
  <c r="D1176" i="13" s="1"/>
  <c r="CW82" i="2"/>
  <c r="D1298" i="13" s="1"/>
  <c r="CM83" i="2"/>
  <c r="D79" i="13" s="1"/>
  <c r="CN83" i="2"/>
  <c r="D201" i="13" s="1"/>
  <c r="CO83" i="2"/>
  <c r="D323" i="13" s="1"/>
  <c r="CP83" i="2"/>
  <c r="D445" i="13" s="1"/>
  <c r="CQ83" i="2"/>
  <c r="D567" i="13" s="1"/>
  <c r="CR83" i="2"/>
  <c r="D689" i="13" s="1"/>
  <c r="CS83" i="2"/>
  <c r="D811" i="13" s="1"/>
  <c r="CT83" i="2"/>
  <c r="D933" i="13" s="1"/>
  <c r="CU83" i="2"/>
  <c r="D1055" i="13" s="1"/>
  <c r="CV83" i="2"/>
  <c r="CW83" i="2"/>
  <c r="CM84" i="2"/>
  <c r="D80" i="13" s="1"/>
  <c r="CN84" i="2"/>
  <c r="D202" i="13" s="1"/>
  <c r="CO84" i="2"/>
  <c r="CP84" i="2"/>
  <c r="CQ84" i="2"/>
  <c r="D568" i="13" s="1"/>
  <c r="CR84" i="2"/>
  <c r="D690" i="13" s="1"/>
  <c r="CS84" i="2"/>
  <c r="D812" i="13" s="1"/>
  <c r="CT84" i="2"/>
  <c r="D934" i="13" s="1"/>
  <c r="CU84" i="2"/>
  <c r="D1056" i="13" s="1"/>
  <c r="CV84" i="2"/>
  <c r="D1178" i="13" s="1"/>
  <c r="CW84" i="2"/>
  <c r="CM85" i="2"/>
  <c r="D81" i="13" s="1"/>
  <c r="CN85" i="2"/>
  <c r="D203" i="13" s="1"/>
  <c r="CO85" i="2"/>
  <c r="D325" i="13" s="1"/>
  <c r="CP85" i="2"/>
  <c r="D447" i="13" s="1"/>
  <c r="CQ85" i="2"/>
  <c r="D569" i="13" s="1"/>
  <c r="CR85" i="2"/>
  <c r="D691" i="13" s="1"/>
  <c r="CS85" i="2"/>
  <c r="D813" i="13" s="1"/>
  <c r="CT85" i="2"/>
  <c r="CU85" i="2"/>
  <c r="CV85" i="2"/>
  <c r="D1179" i="13" s="1"/>
  <c r="CW85" i="2"/>
  <c r="CM86" i="2"/>
  <c r="D82" i="13" s="1"/>
  <c r="CN86" i="2"/>
  <c r="D204" i="13" s="1"/>
  <c r="CO86" i="2"/>
  <c r="D326" i="13" s="1"/>
  <c r="CP86" i="2"/>
  <c r="D448" i="13" s="1"/>
  <c r="CQ86" i="2"/>
  <c r="D570" i="13" s="1"/>
  <c r="CR86" i="2"/>
  <c r="D692" i="13" s="1"/>
  <c r="CS86" i="2"/>
  <c r="D814" i="13" s="1"/>
  <c r="CT86" i="2"/>
  <c r="CU86" i="2"/>
  <c r="D1058" i="13" s="1"/>
  <c r="CV86" i="2"/>
  <c r="CW86" i="2"/>
  <c r="D1302" i="13" s="1"/>
  <c r="CM87" i="2"/>
  <c r="D83" i="13" s="1"/>
  <c r="CN87" i="2"/>
  <c r="CO87" i="2"/>
  <c r="D327" i="13" s="1"/>
  <c r="CP87" i="2"/>
  <c r="CQ87" i="2"/>
  <c r="D571" i="13" s="1"/>
  <c r="CR87" i="2"/>
  <c r="D693" i="13" s="1"/>
  <c r="CS87" i="2"/>
  <c r="D815" i="13" s="1"/>
  <c r="CT87" i="2"/>
  <c r="D937" i="13" s="1"/>
  <c r="CU87" i="2"/>
  <c r="D1059" i="13" s="1"/>
  <c r="CV87" i="2"/>
  <c r="CW87" i="2"/>
  <c r="CM88" i="2"/>
  <c r="D84" i="13" s="1"/>
  <c r="CN88" i="2"/>
  <c r="D206" i="13" s="1"/>
  <c r="CO88" i="2"/>
  <c r="D328" i="13" s="1"/>
  <c r="CP88" i="2"/>
  <c r="D450" i="13" s="1"/>
  <c r="CQ88" i="2"/>
  <c r="D572" i="13" s="1"/>
  <c r="CR88" i="2"/>
  <c r="D694" i="13" s="1"/>
  <c r="CS88" i="2"/>
  <c r="CT88" i="2"/>
  <c r="D938" i="13" s="1"/>
  <c r="CU88" i="2"/>
  <c r="D1060" i="13" s="1"/>
  <c r="CV88" i="2"/>
  <c r="D1182" i="13" s="1"/>
  <c r="CW88" i="2"/>
  <c r="D1304" i="13" s="1"/>
  <c r="CM89" i="2"/>
  <c r="D85" i="13" s="1"/>
  <c r="CN89" i="2"/>
  <c r="D207" i="13" s="1"/>
  <c r="CO89" i="2"/>
  <c r="D329" i="13" s="1"/>
  <c r="CP89" i="2"/>
  <c r="D451" i="13" s="1"/>
  <c r="CQ89" i="2"/>
  <c r="D573" i="13" s="1"/>
  <c r="CR89" i="2"/>
  <c r="CS89" i="2"/>
  <c r="D817" i="13" s="1"/>
  <c r="CT89" i="2"/>
  <c r="D939" i="13" s="1"/>
  <c r="CU89" i="2"/>
  <c r="D1061" i="13" s="1"/>
  <c r="CV89" i="2"/>
  <c r="CW89" i="2"/>
  <c r="CM90" i="2"/>
  <c r="CN90" i="2"/>
  <c r="D208" i="13" s="1"/>
  <c r="CO90" i="2"/>
  <c r="D330" i="13" s="1"/>
  <c r="CP90" i="2"/>
  <c r="CQ90" i="2"/>
  <c r="D574" i="13" s="1"/>
  <c r="CR90" i="2"/>
  <c r="D696" i="13" s="1"/>
  <c r="CS90" i="2"/>
  <c r="D818" i="13" s="1"/>
  <c r="CT90" i="2"/>
  <c r="D940" i="13" s="1"/>
  <c r="CU90" i="2"/>
  <c r="D1062" i="13" s="1"/>
  <c r="CV90" i="2"/>
  <c r="CW90" i="2"/>
  <c r="CM91" i="2"/>
  <c r="D87" i="13" s="1"/>
  <c r="CN91" i="2"/>
  <c r="D209" i="13" s="1"/>
  <c r="CO91" i="2"/>
  <c r="D331" i="13" s="1"/>
  <c r="CP91" i="2"/>
  <c r="D453" i="13" s="1"/>
  <c r="CQ91" i="2"/>
  <c r="D575" i="13" s="1"/>
  <c r="CR91" i="2"/>
  <c r="CS91" i="2"/>
  <c r="CT91" i="2"/>
  <c r="D941" i="13" s="1"/>
  <c r="CU91" i="2"/>
  <c r="D1063" i="13" s="1"/>
  <c r="CV91" i="2"/>
  <c r="CW91" i="2"/>
  <c r="D1307" i="13" s="1"/>
  <c r="CM92" i="2"/>
  <c r="D88" i="13" s="1"/>
  <c r="CN92" i="2"/>
  <c r="D210" i="13" s="1"/>
  <c r="CO92" i="2"/>
  <c r="D332" i="13" s="1"/>
  <c r="CP92" i="2"/>
  <c r="D454" i="13" s="1"/>
  <c r="CQ92" i="2"/>
  <c r="CR92" i="2"/>
  <c r="D698" i="13" s="1"/>
  <c r="CS92" i="2"/>
  <c r="D820" i="13" s="1"/>
  <c r="CT92" i="2"/>
  <c r="D942" i="13" s="1"/>
  <c r="CU92" i="2"/>
  <c r="D1064" i="13" s="1"/>
  <c r="CV92" i="2"/>
  <c r="CW92" i="2"/>
  <c r="D1308" i="13" s="1"/>
  <c r="CM93" i="2"/>
  <c r="CN93" i="2"/>
  <c r="D211" i="13" s="1"/>
  <c r="CO93" i="2"/>
  <c r="D333" i="13" s="1"/>
  <c r="CP93" i="2"/>
  <c r="D455" i="13" s="1"/>
  <c r="CQ93" i="2"/>
  <c r="D577" i="13" s="1"/>
  <c r="CR93" i="2"/>
  <c r="D699" i="13" s="1"/>
  <c r="CS93" i="2"/>
  <c r="D821" i="13" s="1"/>
  <c r="CT93" i="2"/>
  <c r="D943" i="13" s="1"/>
  <c r="CU93" i="2"/>
  <c r="D1065" i="13" s="1"/>
  <c r="CV93" i="2"/>
  <c r="CW93" i="2"/>
  <c r="CM94" i="2"/>
  <c r="D90" i="13" s="1"/>
  <c r="CN94" i="2"/>
  <c r="D212" i="13" s="1"/>
  <c r="CO94" i="2"/>
  <c r="D334" i="13" s="1"/>
  <c r="CP94" i="2"/>
  <c r="D456" i="13" s="1"/>
  <c r="CQ94" i="2"/>
  <c r="CR94" i="2"/>
  <c r="D700" i="13" s="1"/>
  <c r="CS94" i="2"/>
  <c r="D822" i="13" s="1"/>
  <c r="CT94" i="2"/>
  <c r="D944" i="13" s="1"/>
  <c r="CU94" i="2"/>
  <c r="D1066" i="13" s="1"/>
  <c r="CV94" i="2"/>
  <c r="D1188" i="13" s="1"/>
  <c r="CW94" i="2"/>
  <c r="D1310" i="13" s="1"/>
  <c r="CM95" i="2"/>
  <c r="D91" i="13" s="1"/>
  <c r="CN95" i="2"/>
  <c r="D213" i="13" s="1"/>
  <c r="CO95" i="2"/>
  <c r="D335" i="13" s="1"/>
  <c r="CP95" i="2"/>
  <c r="D457" i="13" s="1"/>
  <c r="CQ95" i="2"/>
  <c r="D579" i="13" s="1"/>
  <c r="CR95" i="2"/>
  <c r="D701" i="13" s="1"/>
  <c r="CS95" i="2"/>
  <c r="D823" i="13" s="1"/>
  <c r="CT95" i="2"/>
  <c r="D945" i="13" s="1"/>
  <c r="CU95" i="2"/>
  <c r="D1067" i="13" s="1"/>
  <c r="CV95" i="2"/>
  <c r="D1189" i="13" s="1"/>
  <c r="CW95" i="2"/>
  <c r="D1311" i="13" s="1"/>
  <c r="CM96" i="2"/>
  <c r="CN96" i="2"/>
  <c r="D214" i="13" s="1"/>
  <c r="CO96" i="2"/>
  <c r="D336" i="13" s="1"/>
  <c r="CP96" i="2"/>
  <c r="D458" i="13" s="1"/>
  <c r="CQ96" i="2"/>
  <c r="D580" i="13" s="1"/>
  <c r="CR96" i="2"/>
  <c r="D702" i="13" s="1"/>
  <c r="CS96" i="2"/>
  <c r="D824" i="13" s="1"/>
  <c r="CT96" i="2"/>
  <c r="D946" i="13" s="1"/>
  <c r="CU96" i="2"/>
  <c r="CV96" i="2"/>
  <c r="CW96" i="2"/>
  <c r="CM97" i="2"/>
  <c r="D93" i="13" s="1"/>
  <c r="CN97" i="2"/>
  <c r="D215" i="13" s="1"/>
  <c r="CO97" i="2"/>
  <c r="D337" i="13" s="1"/>
  <c r="CP97" i="2"/>
  <c r="CQ97" i="2"/>
  <c r="CR97" i="2"/>
  <c r="D703" i="13" s="1"/>
  <c r="CS97" i="2"/>
  <c r="D825" i="13" s="1"/>
  <c r="CT97" i="2"/>
  <c r="D947" i="13" s="1"/>
  <c r="CU97" i="2"/>
  <c r="D1069" i="13" s="1"/>
  <c r="CV97" i="2"/>
  <c r="D1191" i="13" s="1"/>
  <c r="CW97" i="2"/>
  <c r="D1313" i="13" s="1"/>
  <c r="CM98" i="2"/>
  <c r="D94" i="13" s="1"/>
  <c r="CN98" i="2"/>
  <c r="D216" i="13" s="1"/>
  <c r="CO98" i="2"/>
  <c r="CP98" i="2"/>
  <c r="D460" i="13" s="1"/>
  <c r="CQ98" i="2"/>
  <c r="D582" i="13" s="1"/>
  <c r="CR98" i="2"/>
  <c r="D704" i="13" s="1"/>
  <c r="CS98" i="2"/>
  <c r="D826" i="13" s="1"/>
  <c r="CT98" i="2"/>
  <c r="D948" i="13" s="1"/>
  <c r="CU98" i="2"/>
  <c r="CV98" i="2"/>
  <c r="D1192" i="13" s="1"/>
  <c r="CW98" i="2"/>
  <c r="D1314" i="13" s="1"/>
  <c r="CM99" i="2"/>
  <c r="CN99" i="2"/>
  <c r="D217" i="13" s="1"/>
  <c r="CO99" i="2"/>
  <c r="CP99" i="2"/>
  <c r="D461" i="13" s="1"/>
  <c r="CQ99" i="2"/>
  <c r="D583" i="13" s="1"/>
  <c r="CR99" i="2"/>
  <c r="D705" i="13" s="1"/>
  <c r="CS99" i="2"/>
  <c r="D827" i="13" s="1"/>
  <c r="CT99" i="2"/>
  <c r="D949" i="13" s="1"/>
  <c r="CU99" i="2"/>
  <c r="D1071" i="13" s="1"/>
  <c r="CV99" i="2"/>
  <c r="CW99" i="2"/>
  <c r="CM100" i="2"/>
  <c r="CN100" i="2"/>
  <c r="D218" i="13" s="1"/>
  <c r="CO100" i="2"/>
  <c r="CP100" i="2"/>
  <c r="D462" i="13" s="1"/>
  <c r="CQ100" i="2"/>
  <c r="D584" i="13" s="1"/>
  <c r="CR100" i="2"/>
  <c r="D706" i="13" s="1"/>
  <c r="CS100" i="2"/>
  <c r="D828" i="13" s="1"/>
  <c r="CT100" i="2"/>
  <c r="D950" i="13" s="1"/>
  <c r="CU100" i="2"/>
  <c r="D1072" i="13" s="1"/>
  <c r="CV100" i="2"/>
  <c r="D1194" i="13" s="1"/>
  <c r="CW100" i="2"/>
  <c r="D1316" i="13" s="1"/>
  <c r="CM101" i="2"/>
  <c r="CN101" i="2"/>
  <c r="D219" i="13" s="1"/>
  <c r="CO101" i="2"/>
  <c r="D341" i="13" s="1"/>
  <c r="CP101" i="2"/>
  <c r="D463" i="13" s="1"/>
  <c r="CQ101" i="2"/>
  <c r="D585" i="13" s="1"/>
  <c r="CR101" i="2"/>
  <c r="D707" i="13" s="1"/>
  <c r="CS101" i="2"/>
  <c r="D829" i="13" s="1"/>
  <c r="CT101" i="2"/>
  <c r="CU101" i="2"/>
  <c r="D1073" i="13" s="1"/>
  <c r="CV101" i="2"/>
  <c r="D1195" i="13" s="1"/>
  <c r="CW101" i="2"/>
  <c r="D1317" i="13" s="1"/>
  <c r="CM102" i="2"/>
  <c r="D98" i="13" s="1"/>
  <c r="CN102" i="2"/>
  <c r="D220" i="13" s="1"/>
  <c r="CO102" i="2"/>
  <c r="D342" i="13" s="1"/>
  <c r="CP102" i="2"/>
  <c r="D464" i="13" s="1"/>
  <c r="CQ102" i="2"/>
  <c r="D586" i="13" s="1"/>
  <c r="CR102" i="2"/>
  <c r="D708" i="13" s="1"/>
  <c r="CS102" i="2"/>
  <c r="D830" i="13" s="1"/>
  <c r="CT102" i="2"/>
  <c r="D952" i="13" s="1"/>
  <c r="CU102" i="2"/>
  <c r="D1074" i="13" s="1"/>
  <c r="CV102" i="2"/>
  <c r="CW102" i="2"/>
  <c r="D1318" i="13" s="1"/>
  <c r="CM103" i="2"/>
  <c r="CN103" i="2"/>
  <c r="CO103" i="2"/>
  <c r="D343" i="13" s="1"/>
  <c r="CP103" i="2"/>
  <c r="D465" i="13" s="1"/>
  <c r="CQ103" i="2"/>
  <c r="D587" i="13" s="1"/>
  <c r="CR103" i="2"/>
  <c r="D709" i="13" s="1"/>
  <c r="CS103" i="2"/>
  <c r="D831" i="13" s="1"/>
  <c r="CT103" i="2"/>
  <c r="D953" i="13" s="1"/>
  <c r="CU103" i="2"/>
  <c r="D1075" i="13" s="1"/>
  <c r="CV103" i="2"/>
  <c r="D1197" i="13" s="1"/>
  <c r="CW103" i="2"/>
  <c r="CM104" i="2"/>
  <c r="D100" i="13" s="1"/>
  <c r="CN104" i="2"/>
  <c r="D222" i="13" s="1"/>
  <c r="CO104" i="2"/>
  <c r="D344" i="13" s="1"/>
  <c r="CP104" i="2"/>
  <c r="D466" i="13" s="1"/>
  <c r="CQ104" i="2"/>
  <c r="D588" i="13" s="1"/>
  <c r="CR104" i="2"/>
  <c r="D710" i="13" s="1"/>
  <c r="CS104" i="2"/>
  <c r="CT104" i="2"/>
  <c r="D954" i="13" s="1"/>
  <c r="CU104" i="2"/>
  <c r="D1076" i="13" s="1"/>
  <c r="CV104" i="2"/>
  <c r="D1198" i="13" s="1"/>
  <c r="CW104" i="2"/>
  <c r="D1320" i="13" s="1"/>
  <c r="CM105" i="2"/>
  <c r="D101" i="13" s="1"/>
  <c r="CN105" i="2"/>
  <c r="D223" i="13" s="1"/>
  <c r="CO105" i="2"/>
  <c r="D345" i="13" s="1"/>
  <c r="CP105" i="2"/>
  <c r="D467" i="13" s="1"/>
  <c r="CQ105" i="2"/>
  <c r="D589" i="13" s="1"/>
  <c r="CR105" i="2"/>
  <c r="D711" i="13" s="1"/>
  <c r="CS105" i="2"/>
  <c r="D833" i="13" s="1"/>
  <c r="CT105" i="2"/>
  <c r="D955" i="13" s="1"/>
  <c r="CU105" i="2"/>
  <c r="D1077" i="13" s="1"/>
  <c r="CV105" i="2"/>
  <c r="CW105" i="2"/>
  <c r="CM106" i="2"/>
  <c r="CN106" i="2"/>
  <c r="CO106" i="2"/>
  <c r="D346" i="13" s="1"/>
  <c r="CP106" i="2"/>
  <c r="D468" i="13" s="1"/>
  <c r="CQ106" i="2"/>
  <c r="D590" i="13" s="1"/>
  <c r="CR106" i="2"/>
  <c r="D712" i="13" s="1"/>
  <c r="CS106" i="2"/>
  <c r="D834" i="13" s="1"/>
  <c r="CT106" i="2"/>
  <c r="D956" i="13" s="1"/>
  <c r="CU106" i="2"/>
  <c r="D1078" i="13" s="1"/>
  <c r="CV106" i="2"/>
  <c r="CW106" i="2"/>
  <c r="D1322" i="13" s="1"/>
  <c r="CM107" i="2"/>
  <c r="D103" i="13" s="1"/>
  <c r="CN107" i="2"/>
  <c r="D225" i="13" s="1"/>
  <c r="CO107" i="2"/>
  <c r="D347" i="13" s="1"/>
  <c r="CP107" i="2"/>
  <c r="D469" i="13" s="1"/>
  <c r="CQ107" i="2"/>
  <c r="D591" i="13" s="1"/>
  <c r="CR107" i="2"/>
  <c r="CS107" i="2"/>
  <c r="D835" i="13" s="1"/>
  <c r="CT107" i="2"/>
  <c r="D957" i="13" s="1"/>
  <c r="CU107" i="2"/>
  <c r="D1079" i="13" s="1"/>
  <c r="CV107" i="2"/>
  <c r="D1201" i="13" s="1"/>
  <c r="CW107" i="2"/>
  <c r="D1323" i="13" s="1"/>
  <c r="CM108" i="2"/>
  <c r="D104" i="13" s="1"/>
  <c r="CN108" i="2"/>
  <c r="CO108" i="2"/>
  <c r="D348" i="13" s="1"/>
  <c r="CP108" i="2"/>
  <c r="D470" i="13" s="1"/>
  <c r="CQ108" i="2"/>
  <c r="D592" i="13" s="1"/>
  <c r="CR108" i="2"/>
  <c r="D714" i="13" s="1"/>
  <c r="CS108" i="2"/>
  <c r="D836" i="13" s="1"/>
  <c r="CT108" i="2"/>
  <c r="D958" i="13" s="1"/>
  <c r="CU108" i="2"/>
  <c r="D1080" i="13" s="1"/>
  <c r="CV108" i="2"/>
  <c r="CW108" i="2"/>
  <c r="D1324" i="13" s="1"/>
  <c r="CM109" i="2"/>
  <c r="D105" i="13" s="1"/>
  <c r="CN109" i="2"/>
  <c r="D227" i="13" s="1"/>
  <c r="CO109" i="2"/>
  <c r="D349" i="13" s="1"/>
  <c r="CP109" i="2"/>
  <c r="D471" i="13" s="1"/>
  <c r="CQ109" i="2"/>
  <c r="D593" i="13" s="1"/>
  <c r="CR109" i="2"/>
  <c r="D715" i="13" s="1"/>
  <c r="CS109" i="2"/>
  <c r="D837" i="13" s="1"/>
  <c r="CT109" i="2"/>
  <c r="D959" i="13" s="1"/>
  <c r="CU109" i="2"/>
  <c r="D1081" i="13" s="1"/>
  <c r="CV109" i="2"/>
  <c r="CW109" i="2"/>
  <c r="CM110" i="2"/>
  <c r="D106" i="13" s="1"/>
  <c r="CN110" i="2"/>
  <c r="D228" i="13" s="1"/>
  <c r="CO110" i="2"/>
  <c r="D350" i="13" s="1"/>
  <c r="CP110" i="2"/>
  <c r="D472" i="13" s="1"/>
  <c r="CQ110" i="2"/>
  <c r="CR110" i="2"/>
  <c r="D716" i="13" s="1"/>
  <c r="CS110" i="2"/>
  <c r="D838" i="13" s="1"/>
  <c r="CT110" i="2"/>
  <c r="D960" i="13" s="1"/>
  <c r="CU110" i="2"/>
  <c r="D1082" i="13" s="1"/>
  <c r="CV110" i="2"/>
  <c r="D1204" i="13" s="1"/>
  <c r="CW110" i="2"/>
  <c r="CM111" i="2"/>
  <c r="D107" i="13" s="1"/>
  <c r="CN111" i="2"/>
  <c r="D229" i="13" s="1"/>
  <c r="CO111" i="2"/>
  <c r="D351" i="13" s="1"/>
  <c r="CP111" i="2"/>
  <c r="D473" i="13" s="1"/>
  <c r="CQ111" i="2"/>
  <c r="D595" i="13" s="1"/>
  <c r="CR111" i="2"/>
  <c r="D717" i="13" s="1"/>
  <c r="CS111" i="2"/>
  <c r="D839" i="13" s="1"/>
  <c r="CT111" i="2"/>
  <c r="D961" i="13" s="1"/>
  <c r="CU111" i="2"/>
  <c r="D1083" i="13" s="1"/>
  <c r="CV111" i="2"/>
  <c r="D1205" i="13" s="1"/>
  <c r="CW111" i="2"/>
  <c r="CM112" i="2"/>
  <c r="D108" i="13" s="1"/>
  <c r="CN112" i="2"/>
  <c r="D230" i="13" s="1"/>
  <c r="CO112" i="2"/>
  <c r="D352" i="13" s="1"/>
  <c r="CP112" i="2"/>
  <c r="D474" i="13" s="1"/>
  <c r="CQ112" i="2"/>
  <c r="D596" i="13" s="1"/>
  <c r="CR112" i="2"/>
  <c r="D718" i="13" s="1"/>
  <c r="CS112" i="2"/>
  <c r="D840" i="13" s="1"/>
  <c r="CT112" i="2"/>
  <c r="D962" i="13" s="1"/>
  <c r="CU112" i="2"/>
  <c r="D1084" i="13" s="1"/>
  <c r="CV112" i="2"/>
  <c r="CW112" i="2"/>
  <c r="CM113" i="2"/>
  <c r="D109" i="13" s="1"/>
  <c r="CN113" i="2"/>
  <c r="D231" i="13" s="1"/>
  <c r="CO113" i="2"/>
  <c r="D353" i="13" s="1"/>
  <c r="CP113" i="2"/>
  <c r="CQ113" i="2"/>
  <c r="CR113" i="2"/>
  <c r="D719" i="13" s="1"/>
  <c r="CS113" i="2"/>
  <c r="D841" i="13" s="1"/>
  <c r="CT113" i="2"/>
  <c r="D963" i="13" s="1"/>
  <c r="CU113" i="2"/>
  <c r="CV113" i="2"/>
  <c r="D1207" i="13" s="1"/>
  <c r="CW113" i="2"/>
  <c r="CM114" i="2"/>
  <c r="D110" i="13" s="1"/>
  <c r="CN114" i="2"/>
  <c r="D232" i="13" s="1"/>
  <c r="CO114" i="2"/>
  <c r="D354" i="13" s="1"/>
  <c r="CP114" i="2"/>
  <c r="D476" i="13" s="1"/>
  <c r="CQ114" i="2"/>
  <c r="D598" i="13" s="1"/>
  <c r="CR114" i="2"/>
  <c r="D720" i="13" s="1"/>
  <c r="CS114" i="2"/>
  <c r="D842" i="13" s="1"/>
  <c r="CT114" i="2"/>
  <c r="D964" i="13" s="1"/>
  <c r="CU114" i="2"/>
  <c r="CV114" i="2"/>
  <c r="D1208" i="13" s="1"/>
  <c r="CW114" i="2"/>
  <c r="D1330" i="13" s="1"/>
  <c r="CM115" i="2"/>
  <c r="D111" i="13" s="1"/>
  <c r="CN115" i="2"/>
  <c r="D233" i="13" s="1"/>
  <c r="CO115" i="2"/>
  <c r="D355" i="13" s="1"/>
  <c r="CP115" i="2"/>
  <c r="D477" i="13" s="1"/>
  <c r="CQ115" i="2"/>
  <c r="D599" i="13" s="1"/>
  <c r="CR115" i="2"/>
  <c r="D721" i="13" s="1"/>
  <c r="CS115" i="2"/>
  <c r="D843" i="13" s="1"/>
  <c r="CT115" i="2"/>
  <c r="D965" i="13" s="1"/>
  <c r="CU115" i="2"/>
  <c r="D1087" i="13" s="1"/>
  <c r="CV115" i="2"/>
  <c r="CW115" i="2"/>
  <c r="CM116" i="2"/>
  <c r="D112" i="13" s="1"/>
  <c r="CN116" i="2"/>
  <c r="CO116" i="2"/>
  <c r="CP116" i="2"/>
  <c r="D478" i="13" s="1"/>
  <c r="CQ116" i="2"/>
  <c r="CR116" i="2"/>
  <c r="D722" i="13" s="1"/>
  <c r="CS116" i="2"/>
  <c r="D844" i="13" s="1"/>
  <c r="CT116" i="2"/>
  <c r="D966" i="13" s="1"/>
  <c r="CU116" i="2"/>
  <c r="D1088" i="13" s="1"/>
  <c r="CV116" i="2"/>
  <c r="D1210" i="13" s="1"/>
  <c r="CW116" i="2"/>
  <c r="D1332" i="13" s="1"/>
  <c r="CM117" i="2"/>
  <c r="D113" i="13" s="1"/>
  <c r="CN117" i="2"/>
  <c r="D235" i="13" s="1"/>
  <c r="CO117" i="2"/>
  <c r="D357" i="13" s="1"/>
  <c r="CP117" i="2"/>
  <c r="D479" i="13" s="1"/>
  <c r="CQ117" i="2"/>
  <c r="D601" i="13" s="1"/>
  <c r="CR117" i="2"/>
  <c r="D723" i="13" s="1"/>
  <c r="CS117" i="2"/>
  <c r="CT117" i="2"/>
  <c r="CU117" i="2"/>
  <c r="D1089" i="13" s="1"/>
  <c r="CV117" i="2"/>
  <c r="D1211" i="13" s="1"/>
  <c r="CW117" i="2"/>
  <c r="D1333" i="13" s="1"/>
  <c r="CM118" i="2"/>
  <c r="D114" i="13" s="1"/>
  <c r="CN118" i="2"/>
  <c r="D236" i="13" s="1"/>
  <c r="CO118" i="2"/>
  <c r="D358" i="13" s="1"/>
  <c r="CP118" i="2"/>
  <c r="D480" i="13" s="1"/>
  <c r="CQ118" i="2"/>
  <c r="D602" i="13" s="1"/>
  <c r="CR118" i="2"/>
  <c r="D724" i="13" s="1"/>
  <c r="CS118" i="2"/>
  <c r="D846" i="13" s="1"/>
  <c r="CT118" i="2"/>
  <c r="D968" i="13" s="1"/>
  <c r="CU118" i="2"/>
  <c r="D1090" i="13" s="1"/>
  <c r="CV118" i="2"/>
  <c r="CW118" i="2"/>
  <c r="D1334" i="13" s="1"/>
  <c r="CM119" i="2"/>
  <c r="D115" i="13" s="1"/>
  <c r="CN119" i="2"/>
  <c r="CO119" i="2"/>
  <c r="D359" i="13" s="1"/>
  <c r="CP119" i="2"/>
  <c r="D481" i="13" s="1"/>
  <c r="CQ119" i="2"/>
  <c r="D603" i="13" s="1"/>
  <c r="CR119" i="2"/>
  <c r="D725" i="13" s="1"/>
  <c r="CS119" i="2"/>
  <c r="D847" i="13" s="1"/>
  <c r="CT119" i="2"/>
  <c r="D969" i="13" s="1"/>
  <c r="CU119" i="2"/>
  <c r="D1091" i="13" s="1"/>
  <c r="CV119" i="2"/>
  <c r="CW119" i="2"/>
  <c r="CM120" i="2"/>
  <c r="CN120" i="2"/>
  <c r="D238" i="13" s="1"/>
  <c r="CO120" i="2"/>
  <c r="D360" i="13" s="1"/>
  <c r="CP120" i="2"/>
  <c r="D482" i="13" s="1"/>
  <c r="CQ120" i="2"/>
  <c r="D604" i="13" s="1"/>
  <c r="CR120" i="2"/>
  <c r="D726" i="13" s="1"/>
  <c r="CS120" i="2"/>
  <c r="CT120" i="2"/>
  <c r="CU120" i="2"/>
  <c r="D1092" i="13" s="1"/>
  <c r="CV120" i="2"/>
  <c r="CW120" i="2"/>
  <c r="D1336" i="13" s="1"/>
  <c r="CM121" i="2"/>
  <c r="D117" i="13" s="1"/>
  <c r="CN121" i="2"/>
  <c r="D239" i="13" s="1"/>
  <c r="CO121" i="2"/>
  <c r="D361" i="13" s="1"/>
  <c r="CP121" i="2"/>
  <c r="D483" i="13" s="1"/>
  <c r="CQ121" i="2"/>
  <c r="D605" i="13" s="1"/>
  <c r="CR121" i="2"/>
  <c r="D727" i="13" s="1"/>
  <c r="CS121" i="2"/>
  <c r="D849" i="13" s="1"/>
  <c r="CT121" i="2"/>
  <c r="D971" i="13" s="1"/>
  <c r="CU121" i="2"/>
  <c r="D1093" i="13" s="1"/>
  <c r="CV121" i="2"/>
  <c r="CW121" i="2"/>
  <c r="CM122" i="2"/>
  <c r="CN122" i="2"/>
  <c r="CO122" i="2"/>
  <c r="D362" i="13" s="1"/>
  <c r="CP122" i="2"/>
  <c r="D484" i="13" s="1"/>
  <c r="CQ122" i="2"/>
  <c r="D606" i="13" s="1"/>
  <c r="CR122" i="2"/>
  <c r="D728" i="13" s="1"/>
  <c r="CS122" i="2"/>
  <c r="D850" i="13" s="1"/>
  <c r="CT122" i="2"/>
  <c r="D972" i="13" s="1"/>
  <c r="CU122" i="2"/>
  <c r="D1094" i="13" s="1"/>
  <c r="CV122" i="2"/>
  <c r="CW122" i="2"/>
  <c r="D1338" i="13" s="1"/>
  <c r="CM123" i="2"/>
  <c r="D119" i="13" s="1"/>
  <c r="CN123" i="2"/>
  <c r="D241" i="13" s="1"/>
  <c r="CO123" i="2"/>
  <c r="D363" i="13" s="1"/>
  <c r="CP123" i="2"/>
  <c r="D485" i="13" s="1"/>
  <c r="CQ123" i="2"/>
  <c r="D607" i="13" s="1"/>
  <c r="CR123" i="2"/>
  <c r="CS123" i="2"/>
  <c r="D851" i="13" s="1"/>
  <c r="CT123" i="2"/>
  <c r="D973" i="13" s="1"/>
  <c r="CU123" i="2"/>
  <c r="D1095" i="13" s="1"/>
  <c r="CV123" i="2"/>
  <c r="D1217" i="13" s="1"/>
  <c r="CW123" i="2"/>
  <c r="D1339" i="13" s="1"/>
  <c r="CM124" i="2"/>
  <c r="D120" i="13" s="1"/>
  <c r="CN124" i="2"/>
  <c r="D242" i="13" s="1"/>
  <c r="CO124" i="2"/>
  <c r="D364" i="13" s="1"/>
  <c r="CP124" i="2"/>
  <c r="D486" i="13" s="1"/>
  <c r="CQ124" i="2"/>
  <c r="D608" i="13" s="1"/>
  <c r="CR124" i="2"/>
  <c r="D730" i="13" s="1"/>
  <c r="CS124" i="2"/>
  <c r="D852" i="13" s="1"/>
  <c r="CT124" i="2"/>
  <c r="D974" i="13" s="1"/>
  <c r="CU124" i="2"/>
  <c r="D1096" i="13" s="1"/>
  <c r="CV124" i="2"/>
  <c r="CW124" i="2"/>
  <c r="D1340" i="13" s="1"/>
  <c r="CM125" i="2"/>
  <c r="D121" i="13" s="1"/>
  <c r="CN125" i="2"/>
  <c r="CO125" i="2"/>
  <c r="D365" i="13" s="1"/>
  <c r="CP125" i="2"/>
  <c r="D487" i="13" s="1"/>
  <c r="CQ125" i="2"/>
  <c r="D609" i="13" s="1"/>
  <c r="CR125" i="2"/>
  <c r="CS125" i="2"/>
  <c r="D853" i="13" s="1"/>
  <c r="CT125" i="2"/>
  <c r="D975" i="13" s="1"/>
  <c r="CU125" i="2"/>
  <c r="D1097" i="13" s="1"/>
  <c r="CV125" i="2"/>
  <c r="CW125" i="2"/>
  <c r="D1341" i="13" s="1"/>
  <c r="CM126" i="2"/>
  <c r="D122" i="13" s="1"/>
  <c r="CN126" i="2"/>
  <c r="D244" i="13" s="1"/>
  <c r="CO126" i="2"/>
  <c r="D366" i="13" s="1"/>
  <c r="CP126" i="2"/>
  <c r="D488" i="13" s="1"/>
  <c r="CQ126" i="2"/>
  <c r="CR126" i="2"/>
  <c r="D732" i="13" s="1"/>
  <c r="CS126" i="2"/>
  <c r="D854" i="13" s="1"/>
  <c r="CT126" i="2"/>
  <c r="D976" i="13" s="1"/>
  <c r="CU126" i="2"/>
  <c r="D1098" i="13" s="1"/>
  <c r="CV126" i="2"/>
  <c r="D1220" i="13" s="1"/>
  <c r="CW126" i="2"/>
  <c r="D1342" i="13" s="1"/>
  <c r="CM127" i="2"/>
  <c r="D123" i="13" s="1"/>
  <c r="CN127" i="2"/>
  <c r="D245" i="13" s="1"/>
  <c r="CO127" i="2"/>
  <c r="D367" i="13" s="1"/>
  <c r="CP127" i="2"/>
  <c r="D489" i="13" s="1"/>
  <c r="CQ127" i="2"/>
  <c r="D611" i="13" s="1"/>
  <c r="CR127" i="2"/>
  <c r="D733" i="13" s="1"/>
  <c r="CS127" i="2"/>
  <c r="D855" i="13" s="1"/>
  <c r="CT127" i="2"/>
  <c r="D977" i="13" s="1"/>
  <c r="CU127" i="2"/>
  <c r="D1099" i="13" s="1"/>
  <c r="CV127" i="2"/>
  <c r="D1221" i="13" s="1"/>
  <c r="CW127" i="2"/>
  <c r="D1343" i="13" s="1"/>
  <c r="CW6" i="2"/>
  <c r="CA6" i="2"/>
  <c r="CV6" i="2"/>
  <c r="BZ6" i="2"/>
  <c r="CU6" i="2"/>
  <c r="D978" i="13" s="1"/>
  <c r="BY6" i="2"/>
  <c r="CT6" i="2"/>
  <c r="D856" i="13" s="1"/>
  <c r="BX6" i="2"/>
  <c r="CS6" i="2"/>
  <c r="D734" i="13" s="1"/>
  <c r="BW6" i="2"/>
  <c r="CR6" i="2"/>
  <c r="D612" i="13" s="1"/>
  <c r="BV6" i="2"/>
  <c r="CQ6" i="2"/>
  <c r="D490" i="13" s="1"/>
  <c r="BU6" i="2"/>
  <c r="CP6" i="2"/>
  <c r="D368" i="13" s="1"/>
  <c r="BT6" i="2"/>
  <c r="BS6" i="2"/>
  <c r="BR6" i="2"/>
  <c r="BQ6" i="2"/>
  <c r="D1287" i="13"/>
  <c r="D1289" i="13"/>
  <c r="D1290" i="13"/>
  <c r="D1293" i="13"/>
  <c r="D1296" i="13"/>
  <c r="D1299" i="13"/>
  <c r="D1300" i="13"/>
  <c r="D1301" i="13"/>
  <c r="D1303" i="13"/>
  <c r="D1305" i="13"/>
  <c r="D1306" i="13"/>
  <c r="D1309" i="13"/>
  <c r="D1312" i="13"/>
  <c r="D1315" i="13"/>
  <c r="D1319" i="13"/>
  <c r="D1321" i="13"/>
  <c r="D1325" i="13"/>
  <c r="D1326" i="13"/>
  <c r="D1327" i="13"/>
  <c r="D1328" i="13"/>
  <c r="D1329" i="13"/>
  <c r="D1331" i="13"/>
  <c r="D1335" i="13"/>
  <c r="D1337" i="13"/>
  <c r="D1225" i="13"/>
  <c r="D1226" i="13"/>
  <c r="D1227" i="13"/>
  <c r="D1232" i="13"/>
  <c r="D1235" i="13"/>
  <c r="D1236" i="13"/>
  <c r="D1238" i="13"/>
  <c r="D1239" i="13"/>
  <c r="D1241" i="13"/>
  <c r="D1242" i="13"/>
  <c r="D1248" i="13"/>
  <c r="D1251" i="13"/>
  <c r="D1252" i="13"/>
  <c r="D1253" i="13"/>
  <c r="D1254" i="13"/>
  <c r="D1255" i="13"/>
  <c r="D1256" i="13"/>
  <c r="D1257" i="13"/>
  <c r="D1258" i="13"/>
  <c r="D1264" i="13"/>
  <c r="D1267" i="13"/>
  <c r="D1270" i="13"/>
  <c r="D1271" i="13"/>
  <c r="D1273" i="13"/>
  <c r="D1274" i="13"/>
  <c r="D1275" i="13"/>
  <c r="D1280" i="13"/>
  <c r="D1222" i="13"/>
  <c r="D1164" i="13"/>
  <c r="D1165" i="13"/>
  <c r="D1167" i="13"/>
  <c r="D1168" i="13"/>
  <c r="D1170" i="13"/>
  <c r="D1171" i="13"/>
  <c r="D1174" i="13"/>
  <c r="D1177" i="13"/>
  <c r="D1180" i="13"/>
  <c r="D1181" i="13"/>
  <c r="D1183" i="13"/>
  <c r="D1184" i="13"/>
  <c r="D1185" i="13"/>
  <c r="D1186" i="13"/>
  <c r="D1187" i="13"/>
  <c r="D1190" i="13"/>
  <c r="D1193" i="13"/>
  <c r="D1196" i="13"/>
  <c r="D1199" i="13"/>
  <c r="D1200" i="13"/>
  <c r="D1202" i="13"/>
  <c r="D1203" i="13"/>
  <c r="D1206" i="13"/>
  <c r="D1209" i="13"/>
  <c r="D1212" i="13"/>
  <c r="D1213" i="13"/>
  <c r="D1214" i="13"/>
  <c r="D1215" i="13"/>
  <c r="D1216" i="13"/>
  <c r="D1218" i="13"/>
  <c r="D1219" i="13"/>
  <c r="D1103" i="13"/>
  <c r="D1104" i="13"/>
  <c r="D1106" i="13"/>
  <c r="D1107" i="13"/>
  <c r="D1109" i="13"/>
  <c r="D1110" i="13"/>
  <c r="D1111" i="13"/>
  <c r="D1112" i="13"/>
  <c r="D1113" i="13"/>
  <c r="D1116" i="13"/>
  <c r="D1119" i="13"/>
  <c r="D1120" i="13"/>
  <c r="D1122" i="13"/>
  <c r="D1123" i="13"/>
  <c r="D1125" i="13"/>
  <c r="D1126" i="13"/>
  <c r="D1129" i="13"/>
  <c r="D1132" i="13"/>
  <c r="D1135" i="13"/>
  <c r="D1136" i="13"/>
  <c r="D1138" i="13"/>
  <c r="D1139" i="13"/>
  <c r="D1140" i="13"/>
  <c r="D1141" i="13"/>
  <c r="D1142" i="13"/>
  <c r="D1145" i="13"/>
  <c r="D1148" i="13"/>
  <c r="D1151" i="13"/>
  <c r="D1152" i="13"/>
  <c r="D1154" i="13"/>
  <c r="D1155" i="13"/>
  <c r="D1157" i="13"/>
  <c r="D1158" i="13"/>
  <c r="D1159" i="13"/>
  <c r="D1100" i="13"/>
  <c r="D1041" i="13"/>
  <c r="D1054" i="13"/>
  <c r="D1057" i="13"/>
  <c r="D1068" i="13"/>
  <c r="D1070" i="13"/>
  <c r="D1085" i="13"/>
  <c r="D1086" i="13"/>
  <c r="D982" i="13"/>
  <c r="D988" i="13"/>
  <c r="D994" i="13"/>
  <c r="D997" i="13"/>
  <c r="D1001" i="13"/>
  <c r="D1003" i="13"/>
  <c r="D1004" i="13"/>
  <c r="D1007" i="13"/>
  <c r="D1010" i="13"/>
  <c r="D1013" i="13"/>
  <c r="D1020" i="13"/>
  <c r="D1026" i="13"/>
  <c r="D1029" i="13"/>
  <c r="D1030" i="13"/>
  <c r="D1035" i="13"/>
  <c r="D1036" i="13"/>
  <c r="D919" i="13"/>
  <c r="D922" i="13"/>
  <c r="D925" i="13"/>
  <c r="D935" i="13"/>
  <c r="D936" i="13"/>
  <c r="D951" i="13"/>
  <c r="D967" i="13"/>
  <c r="D970" i="13"/>
  <c r="D859" i="13"/>
  <c r="D862" i="13"/>
  <c r="D865" i="13"/>
  <c r="D869" i="13"/>
  <c r="D875" i="13"/>
  <c r="D878" i="13"/>
  <c r="D879" i="13"/>
  <c r="D881" i="13"/>
  <c r="D882" i="13"/>
  <c r="D884" i="13"/>
  <c r="D885" i="13"/>
  <c r="D891" i="13"/>
  <c r="D894" i="13"/>
  <c r="D901" i="13"/>
  <c r="D904" i="13"/>
  <c r="D907" i="13"/>
  <c r="D910" i="13"/>
  <c r="D913" i="13"/>
  <c r="D914" i="13"/>
  <c r="D797" i="13"/>
  <c r="D798" i="13"/>
  <c r="D800" i="13"/>
  <c r="D803" i="13"/>
  <c r="D806" i="13"/>
  <c r="D816" i="13"/>
  <c r="D819" i="13"/>
  <c r="D832" i="13"/>
  <c r="D845" i="13"/>
  <c r="D848" i="13"/>
  <c r="D736" i="13"/>
  <c r="D737" i="13"/>
  <c r="D740" i="13"/>
  <c r="D743" i="13"/>
  <c r="D749" i="13"/>
  <c r="D750" i="13"/>
  <c r="D752" i="13"/>
  <c r="D756" i="13"/>
  <c r="D759" i="13"/>
  <c r="D763" i="13"/>
  <c r="D764" i="13"/>
  <c r="D765" i="13"/>
  <c r="D766" i="13"/>
  <c r="D772" i="13"/>
  <c r="D775" i="13"/>
  <c r="D781" i="13"/>
  <c r="D782" i="13"/>
  <c r="D784" i="13"/>
  <c r="D785" i="13"/>
  <c r="D788" i="13"/>
  <c r="D791" i="13"/>
  <c r="D675" i="13"/>
  <c r="D681" i="13"/>
  <c r="D695" i="13"/>
  <c r="D697" i="13"/>
  <c r="D713" i="13"/>
  <c r="D729" i="13"/>
  <c r="D731" i="13"/>
  <c r="D615" i="13"/>
  <c r="D618" i="13"/>
  <c r="D621" i="13"/>
  <c r="D624" i="13"/>
  <c r="D628" i="13"/>
  <c r="D630" i="13"/>
  <c r="D631" i="13"/>
  <c r="D633" i="13"/>
  <c r="D634" i="13"/>
  <c r="D635" i="13"/>
  <c r="D637" i="13"/>
  <c r="D640" i="13"/>
  <c r="D641" i="13"/>
  <c r="D647" i="13"/>
  <c r="D653" i="13"/>
  <c r="D656" i="13"/>
  <c r="D657" i="13"/>
  <c r="D663" i="13"/>
  <c r="D669" i="13"/>
  <c r="D562" i="13"/>
  <c r="D576" i="13"/>
  <c r="D578" i="13"/>
  <c r="D581" i="13"/>
  <c r="D594" i="13"/>
  <c r="D597" i="13"/>
  <c r="D600" i="13"/>
  <c r="D610" i="13"/>
  <c r="D495" i="13"/>
  <c r="D496" i="13"/>
  <c r="D498" i="13"/>
  <c r="D499" i="13"/>
  <c r="D502" i="13"/>
  <c r="D505" i="13"/>
  <c r="D506" i="13"/>
  <c r="D508" i="13"/>
  <c r="D512" i="13"/>
  <c r="D518" i="13"/>
  <c r="D521" i="13"/>
  <c r="D525" i="13"/>
  <c r="D526" i="13"/>
  <c r="D527" i="13"/>
  <c r="D528" i="13"/>
  <c r="D534" i="13"/>
  <c r="D537" i="13"/>
  <c r="D540" i="13"/>
  <c r="D544" i="13"/>
  <c r="D433" i="13"/>
  <c r="D440" i="13"/>
  <c r="D441" i="13"/>
  <c r="D443" i="13"/>
  <c r="D446" i="13"/>
  <c r="D449" i="13"/>
  <c r="D452" i="13"/>
  <c r="D459" i="13"/>
  <c r="D475" i="13"/>
  <c r="D370" i="13"/>
  <c r="D372" i="13"/>
  <c r="D374" i="13"/>
  <c r="D375" i="13"/>
  <c r="D376" i="13"/>
  <c r="D377" i="13"/>
  <c r="D383" i="13"/>
  <c r="D386" i="13"/>
  <c r="D391" i="13"/>
  <c r="D392" i="13"/>
  <c r="D393" i="13"/>
  <c r="D394" i="13"/>
  <c r="D395" i="13"/>
  <c r="D399" i="13"/>
  <c r="D402" i="13"/>
  <c r="D406" i="13"/>
  <c r="D408" i="13"/>
  <c r="D409" i="13"/>
  <c r="D412" i="13"/>
  <c r="D415" i="13"/>
  <c r="D418" i="13"/>
  <c r="D422" i="13"/>
  <c r="D424" i="13"/>
  <c r="D425" i="13"/>
  <c r="D309" i="13"/>
  <c r="D315" i="13"/>
  <c r="D324" i="13"/>
  <c r="D338" i="13"/>
  <c r="D339" i="13"/>
  <c r="D340" i="13"/>
  <c r="D356" i="13"/>
  <c r="D248" i="13"/>
  <c r="D251" i="13"/>
  <c r="D257" i="13"/>
  <c r="D258" i="13"/>
  <c r="D264" i="13"/>
  <c r="D267" i="13"/>
  <c r="D268" i="13"/>
  <c r="D271" i="13"/>
  <c r="D273" i="13"/>
  <c r="D274" i="13"/>
  <c r="D276" i="13"/>
  <c r="D280" i="13"/>
  <c r="D283" i="13"/>
  <c r="D289" i="13"/>
  <c r="D290" i="13"/>
  <c r="D292" i="13"/>
  <c r="D293" i="13"/>
  <c r="D295" i="13"/>
  <c r="D296" i="13"/>
  <c r="D297" i="13"/>
  <c r="D299" i="13"/>
  <c r="D189" i="13"/>
  <c r="D205" i="13"/>
  <c r="D221" i="13"/>
  <c r="D224" i="13"/>
  <c r="D226" i="13"/>
  <c r="D234" i="13"/>
  <c r="D237" i="13"/>
  <c r="D240" i="13"/>
  <c r="D243" i="13"/>
  <c r="D129" i="13"/>
  <c r="D132" i="13"/>
  <c r="D133" i="13"/>
  <c r="D135" i="13"/>
  <c r="D136" i="13"/>
  <c r="D138" i="13"/>
  <c r="D139" i="13"/>
  <c r="D145" i="13"/>
  <c r="D148" i="13"/>
  <c r="D151" i="13"/>
  <c r="D152" i="13"/>
  <c r="D154" i="13"/>
  <c r="D155" i="13"/>
  <c r="D157" i="13"/>
  <c r="D158" i="13"/>
  <c r="D161" i="13"/>
  <c r="D164" i="13"/>
  <c r="D165" i="13"/>
  <c r="D171" i="13"/>
  <c r="D174" i="13"/>
  <c r="D177" i="13"/>
  <c r="D180" i="13"/>
  <c r="D183" i="13"/>
  <c r="D67" i="13"/>
  <c r="D68" i="13"/>
  <c r="D70" i="13"/>
  <c r="D73" i="13"/>
  <c r="D76" i="13"/>
  <c r="D86" i="13"/>
  <c r="D89" i="13"/>
  <c r="D92" i="13"/>
  <c r="D95" i="13"/>
  <c r="D96" i="13"/>
  <c r="D97" i="13"/>
  <c r="D99" i="13"/>
  <c r="D102" i="13"/>
  <c r="D116" i="13"/>
  <c r="D118" i="13"/>
  <c r="D6" i="13"/>
  <c r="D10" i="13"/>
  <c r="D13" i="13"/>
  <c r="D19" i="13"/>
  <c r="D20" i="13"/>
  <c r="D23" i="13"/>
  <c r="D26" i="13"/>
  <c r="D29" i="13"/>
  <c r="D33" i="13"/>
  <c r="D34" i="13"/>
  <c r="D35" i="13"/>
  <c r="D36" i="13"/>
  <c r="D37" i="13"/>
  <c r="D42" i="13"/>
  <c r="D45" i="13"/>
  <c r="D51" i="13"/>
  <c r="D52" i="13"/>
  <c r="D54" i="13"/>
  <c r="D56" i="13"/>
  <c r="D57" i="13"/>
  <c r="D58" i="13"/>
  <c r="D61" i="13"/>
  <c r="CU128" i="2"/>
  <c r="CT128" i="2"/>
  <c r="A4" i="4"/>
  <c r="A3" i="2"/>
  <c r="AB4" i="1" l="1"/>
  <c r="D3" i="4"/>
  <c r="AH41" i="4" l="1"/>
  <c r="AH40" i="4"/>
  <c r="AH39" i="4"/>
  <c r="AH38" i="4"/>
  <c r="AH37" i="4"/>
  <c r="AH36" i="4"/>
  <c r="AH35" i="4"/>
  <c r="AH32" i="4"/>
  <c r="AH31" i="4"/>
  <c r="AH30" i="4"/>
  <c r="AH29" i="4"/>
  <c r="AH28" i="4"/>
  <c r="AH27" i="4"/>
  <c r="AH26" i="4"/>
  <c r="AH22" i="4"/>
  <c r="AH21" i="4"/>
  <c r="AH20" i="4"/>
  <c r="AH19" i="4"/>
  <c r="AH18" i="4"/>
  <c r="AH17" i="4"/>
  <c r="AH16" i="4"/>
  <c r="AH8" i="4"/>
  <c r="AH9" i="4"/>
  <c r="AH10" i="4"/>
  <c r="AH11" i="4"/>
  <c r="AH12" i="4"/>
  <c r="AH13" i="4"/>
  <c r="AH7" i="4"/>
  <c r="AI7" i="4" l="1"/>
  <c r="AP35" i="4" l="1"/>
  <c r="AH14" i="4"/>
  <c r="D36" i="4"/>
  <c r="D37" i="4"/>
  <c r="D38" i="4"/>
  <c r="D39" i="4"/>
  <c r="D40" i="4"/>
  <c r="D41" i="4"/>
  <c r="D35" i="4"/>
  <c r="D27" i="4"/>
  <c r="D28" i="4"/>
  <c r="D29" i="4"/>
  <c r="D30" i="4"/>
  <c r="D31" i="4"/>
  <c r="D32" i="4"/>
  <c r="D26" i="4"/>
  <c r="A3" i="14"/>
  <c r="A4" i="14"/>
  <c r="A5" i="14"/>
  <c r="A6" i="14"/>
  <c r="A7" i="14"/>
  <c r="A8" i="14"/>
  <c r="A2" i="14"/>
  <c r="D17" i="4"/>
  <c r="D18" i="4"/>
  <c r="D19" i="4"/>
  <c r="D20" i="4"/>
  <c r="D21" i="4"/>
  <c r="D22" i="4"/>
  <c r="D16" i="4"/>
  <c r="D8" i="4"/>
  <c r="D9" i="4"/>
  <c r="D10" i="4"/>
  <c r="D11" i="4"/>
  <c r="D12" i="4"/>
  <c r="D13" i="4"/>
  <c r="D7" i="4"/>
  <c r="DU12" i="2"/>
  <c r="DV12" i="2" s="1"/>
  <c r="DU13" i="2"/>
  <c r="DV13" i="2" s="1"/>
  <c r="DU14" i="2"/>
  <c r="DV14" i="2" s="1"/>
  <c r="DU15" i="2"/>
  <c r="DV15" i="2" s="1"/>
  <c r="DU16" i="2"/>
  <c r="DV16" i="2" s="1"/>
  <c r="DU17" i="2"/>
  <c r="DV17" i="2" s="1"/>
  <c r="DU18" i="2"/>
  <c r="DV18" i="2" s="1"/>
  <c r="DU19" i="2"/>
  <c r="DV19" i="2" s="1"/>
  <c r="DU20" i="2"/>
  <c r="DV20" i="2" s="1"/>
  <c r="DU21" i="2"/>
  <c r="DV21" i="2" s="1"/>
  <c r="DU22" i="2"/>
  <c r="DV22" i="2" s="1"/>
  <c r="DU23" i="2"/>
  <c r="DV23" i="2" s="1"/>
  <c r="DU24" i="2"/>
  <c r="DV24" i="2" s="1"/>
  <c r="DU25" i="2"/>
  <c r="DV25" i="2" s="1"/>
  <c r="DU26" i="2"/>
  <c r="DV26" i="2" s="1"/>
  <c r="DU27" i="2"/>
  <c r="DV27" i="2" s="1"/>
  <c r="DU28" i="2"/>
  <c r="DV28" i="2" s="1"/>
  <c r="DU29" i="2"/>
  <c r="DV29" i="2" s="1"/>
  <c r="DU30" i="2"/>
  <c r="DV30" i="2" s="1"/>
  <c r="DU31" i="2"/>
  <c r="DV31" i="2" s="1"/>
  <c r="DU32" i="2"/>
  <c r="DV32" i="2" s="1"/>
  <c r="DU33" i="2"/>
  <c r="DV33" i="2" s="1"/>
  <c r="DU34" i="2"/>
  <c r="DV34" i="2" s="1"/>
  <c r="DU35" i="2"/>
  <c r="DV35" i="2" s="1"/>
  <c r="DU36" i="2"/>
  <c r="DV36" i="2" s="1"/>
  <c r="DU37" i="2"/>
  <c r="DV37" i="2" s="1"/>
  <c r="DU38" i="2"/>
  <c r="DV38" i="2" s="1"/>
  <c r="DU39" i="2"/>
  <c r="DV39" i="2"/>
  <c r="DU40" i="2"/>
  <c r="DV40" i="2"/>
  <c r="DU41" i="2"/>
  <c r="DV41" i="2"/>
  <c r="DU42" i="2"/>
  <c r="DV42" i="2"/>
  <c r="DU43" i="2"/>
  <c r="DV43" i="2"/>
  <c r="DU44" i="2"/>
  <c r="DV44" i="2"/>
  <c r="DU45" i="2"/>
  <c r="DV45" i="2"/>
  <c r="DU46" i="2"/>
  <c r="DV46" i="2"/>
  <c r="DU47" i="2"/>
  <c r="DV47" i="2"/>
  <c r="DU48" i="2"/>
  <c r="DV48" i="2"/>
  <c r="DU49" i="2"/>
  <c r="DV49" i="2"/>
  <c r="DU50" i="2"/>
  <c r="DV50" i="2"/>
  <c r="DU51" i="2"/>
  <c r="DV51" i="2"/>
  <c r="DU52" i="2"/>
  <c r="DV52" i="2"/>
  <c r="DU53" i="2"/>
  <c r="DV53" i="2"/>
  <c r="DU54" i="2"/>
  <c r="DV54" i="2"/>
  <c r="DU55" i="2"/>
  <c r="DV55" i="2"/>
  <c r="DU56" i="2"/>
  <c r="DV56" i="2"/>
  <c r="DU57" i="2"/>
  <c r="DV57" i="2"/>
  <c r="DU58" i="2"/>
  <c r="DV58" i="2"/>
  <c r="DU59" i="2"/>
  <c r="DV59" i="2"/>
  <c r="DU60" i="2"/>
  <c r="DV60" i="2"/>
  <c r="DU61" i="2"/>
  <c r="DV61" i="2"/>
  <c r="DU62" i="2"/>
  <c r="DV62" i="2"/>
  <c r="DU63" i="2"/>
  <c r="DV63" i="2"/>
  <c r="DU64" i="2"/>
  <c r="DV64" i="2"/>
  <c r="DU65" i="2"/>
  <c r="DV65" i="2"/>
  <c r="DU72" i="2"/>
  <c r="DV72" i="2" s="1"/>
  <c r="DU73" i="2"/>
  <c r="DV73" i="2" s="1"/>
  <c r="DU74" i="2"/>
  <c r="DV74" i="2" s="1"/>
  <c r="DU75" i="2"/>
  <c r="DV75" i="2" s="1"/>
  <c r="DU76" i="2"/>
  <c r="DV76" i="2" s="1"/>
  <c r="DU77" i="2"/>
  <c r="DV77" i="2" s="1"/>
  <c r="DU78" i="2"/>
  <c r="DV78" i="2" s="1"/>
  <c r="DU79" i="2"/>
  <c r="DV79" i="2" s="1"/>
  <c r="DU80" i="2"/>
  <c r="DV80" i="2" s="1"/>
  <c r="DU81" i="2"/>
  <c r="DV81" i="2" s="1"/>
  <c r="DU82" i="2"/>
  <c r="DV82" i="2" s="1"/>
  <c r="DU83" i="2"/>
  <c r="DV83" i="2" s="1"/>
  <c r="DU84" i="2"/>
  <c r="DV84" i="2" s="1"/>
  <c r="DU85" i="2"/>
  <c r="DV85" i="2" s="1"/>
  <c r="DU86" i="2"/>
  <c r="DV86" i="2" s="1"/>
  <c r="DU87" i="2"/>
  <c r="DV87" i="2" s="1"/>
  <c r="DU88" i="2"/>
  <c r="DV88" i="2" s="1"/>
  <c r="DU89" i="2"/>
  <c r="DV89" i="2" s="1"/>
  <c r="DU90" i="2"/>
  <c r="DV90" i="2" s="1"/>
  <c r="DU91" i="2"/>
  <c r="DV91" i="2" s="1"/>
  <c r="DU92" i="2"/>
  <c r="DV92" i="2" s="1"/>
  <c r="DU93" i="2"/>
  <c r="DV93" i="2" s="1"/>
  <c r="DU94" i="2"/>
  <c r="DV94" i="2"/>
  <c r="DU95" i="2"/>
  <c r="DV95" i="2"/>
  <c r="DU96" i="2"/>
  <c r="DV96" i="2"/>
  <c r="DU97" i="2"/>
  <c r="DV97" i="2"/>
  <c r="DU98" i="2"/>
  <c r="DV98" i="2"/>
  <c r="DU99" i="2"/>
  <c r="DV99" i="2"/>
  <c r="DU100" i="2"/>
  <c r="DV100" i="2"/>
  <c r="DU101" i="2"/>
  <c r="DV101" i="2"/>
  <c r="DU102" i="2"/>
  <c r="DV102" i="2"/>
  <c r="DU103" i="2"/>
  <c r="DV103" i="2"/>
  <c r="DU104" i="2"/>
  <c r="DV104" i="2"/>
  <c r="DU105" i="2"/>
  <c r="DV105" i="2"/>
  <c r="DU106" i="2"/>
  <c r="DV106" i="2"/>
  <c r="DU107" i="2"/>
  <c r="DV107" i="2"/>
  <c r="DU108" i="2"/>
  <c r="DV108" i="2"/>
  <c r="DU109" i="2"/>
  <c r="DV109" i="2"/>
  <c r="DU110" i="2"/>
  <c r="DV110" i="2"/>
  <c r="DU111" i="2"/>
  <c r="DV111" i="2"/>
  <c r="DU112" i="2"/>
  <c r="DV112" i="2"/>
  <c r="DU113" i="2"/>
  <c r="DV113" i="2"/>
  <c r="DU114" i="2"/>
  <c r="DV114" i="2"/>
  <c r="DU115" i="2"/>
  <c r="DV115" i="2"/>
  <c r="DU116" i="2"/>
  <c r="DV116" i="2"/>
  <c r="DU117" i="2"/>
  <c r="DV117" i="2"/>
  <c r="DU118" i="2"/>
  <c r="DV118" i="2"/>
  <c r="DU119" i="2"/>
  <c r="DV119" i="2"/>
  <c r="DU120" i="2"/>
  <c r="DV120" i="2"/>
  <c r="DU121" i="2"/>
  <c r="DV121" i="2"/>
  <c r="DU122" i="2"/>
  <c r="DV122" i="2"/>
  <c r="DU123" i="2"/>
  <c r="DV123" i="2"/>
  <c r="DU124" i="2"/>
  <c r="DV124" i="2"/>
  <c r="DU125" i="2"/>
  <c r="DV125" i="2"/>
  <c r="DU126" i="2"/>
  <c r="DV126" i="2"/>
  <c r="DU127" i="2"/>
  <c r="DV127" i="2"/>
  <c r="AP72" i="2"/>
  <c r="AO72" i="2" s="1"/>
  <c r="BL72" i="2" s="1"/>
  <c r="AP73" i="2"/>
  <c r="AO73" i="2" s="1"/>
  <c r="BL73" i="2" s="1"/>
  <c r="AP74" i="2"/>
  <c r="AO74" i="2" s="1"/>
  <c r="BL74" i="2" s="1"/>
  <c r="AP75" i="2"/>
  <c r="AO75" i="2" s="1"/>
  <c r="BL75" i="2" s="1"/>
  <c r="AP76" i="2"/>
  <c r="AO76" i="2" s="1"/>
  <c r="BL76" i="2" s="1"/>
  <c r="AP77" i="2"/>
  <c r="AO77" i="2" s="1"/>
  <c r="BL77" i="2" s="1"/>
  <c r="AP78" i="2"/>
  <c r="AO78" i="2" s="1"/>
  <c r="BL78" i="2" s="1"/>
  <c r="AP79" i="2"/>
  <c r="AO79" i="2" s="1"/>
  <c r="BL79" i="2" s="1"/>
  <c r="AP80" i="2"/>
  <c r="AO80" i="2" s="1"/>
  <c r="BL80" i="2" s="1"/>
  <c r="AP81" i="2"/>
  <c r="AO81" i="2" s="1"/>
  <c r="BL81" i="2" s="1"/>
  <c r="AP82" i="2"/>
  <c r="AO82" i="2" s="1"/>
  <c r="BL82" i="2" s="1"/>
  <c r="AP83" i="2"/>
  <c r="AO83" i="2" s="1"/>
  <c r="BL83" i="2" s="1"/>
  <c r="AP84" i="2"/>
  <c r="AO84" i="2" s="1"/>
  <c r="BL84" i="2" s="1"/>
  <c r="AP85" i="2"/>
  <c r="AO85" i="2" s="1"/>
  <c r="BL85" i="2" s="1"/>
  <c r="AP86" i="2"/>
  <c r="AO86" i="2" s="1"/>
  <c r="BL86" i="2" s="1"/>
  <c r="AP87" i="2"/>
  <c r="AO87" i="2" s="1"/>
  <c r="BL87" i="2" s="1"/>
  <c r="AP88" i="2"/>
  <c r="AO88" i="2" s="1"/>
  <c r="BL88" i="2" s="1"/>
  <c r="AP89" i="2"/>
  <c r="AO89" i="2" s="1"/>
  <c r="BL89" i="2" s="1"/>
  <c r="AP90" i="2"/>
  <c r="AO90" i="2" s="1"/>
  <c r="BL90" i="2" s="1"/>
  <c r="AP91" i="2"/>
  <c r="AO91" i="2" s="1"/>
  <c r="BL91" i="2" s="1"/>
  <c r="AP92" i="2"/>
  <c r="AO92" i="2" s="1"/>
  <c r="BL92" i="2" s="1"/>
  <c r="AP93" i="2"/>
  <c r="AO93" i="2" s="1"/>
  <c r="BL93" i="2" s="1"/>
  <c r="AO94" i="2"/>
  <c r="BL94" i="2" s="1"/>
  <c r="AP94" i="2"/>
  <c r="AO95" i="2"/>
  <c r="BL95" i="2" s="1"/>
  <c r="AP95" i="2"/>
  <c r="AO96" i="2"/>
  <c r="BL96" i="2" s="1"/>
  <c r="AP96" i="2"/>
  <c r="AO97" i="2"/>
  <c r="BL97" i="2" s="1"/>
  <c r="AP97" i="2"/>
  <c r="AO98" i="2"/>
  <c r="BL98" i="2" s="1"/>
  <c r="AP98" i="2"/>
  <c r="AO99" i="2"/>
  <c r="BL99" i="2" s="1"/>
  <c r="AP99" i="2"/>
  <c r="AO100" i="2"/>
  <c r="BL100" i="2" s="1"/>
  <c r="AP100" i="2"/>
  <c r="AO101" i="2"/>
  <c r="BL101" i="2" s="1"/>
  <c r="AP101" i="2"/>
  <c r="AO102" i="2"/>
  <c r="BL102" i="2" s="1"/>
  <c r="AP102" i="2"/>
  <c r="AO103" i="2"/>
  <c r="BL103" i="2" s="1"/>
  <c r="AP103" i="2"/>
  <c r="AO104" i="2"/>
  <c r="BL104" i="2" s="1"/>
  <c r="AP104" i="2"/>
  <c r="AO105" i="2"/>
  <c r="BL105" i="2" s="1"/>
  <c r="AP105" i="2"/>
  <c r="AO106" i="2"/>
  <c r="BL106" i="2" s="1"/>
  <c r="AP106" i="2"/>
  <c r="AO107" i="2"/>
  <c r="BL107" i="2" s="1"/>
  <c r="AP107" i="2"/>
  <c r="AO108" i="2"/>
  <c r="BL108" i="2" s="1"/>
  <c r="AP108" i="2"/>
  <c r="AO109" i="2"/>
  <c r="BL109" i="2" s="1"/>
  <c r="AP109" i="2"/>
  <c r="AO110" i="2"/>
  <c r="BL110" i="2" s="1"/>
  <c r="AP110" i="2"/>
  <c r="AO111" i="2"/>
  <c r="BL111" i="2" s="1"/>
  <c r="AP111" i="2"/>
  <c r="AO112" i="2"/>
  <c r="BL112" i="2" s="1"/>
  <c r="AP112" i="2"/>
  <c r="AO113" i="2"/>
  <c r="BL113" i="2" s="1"/>
  <c r="AP113" i="2"/>
  <c r="AO114" i="2"/>
  <c r="BL114" i="2" s="1"/>
  <c r="AP114" i="2"/>
  <c r="AO115" i="2"/>
  <c r="BL115" i="2" s="1"/>
  <c r="AP115" i="2"/>
  <c r="AO116" i="2"/>
  <c r="BL116" i="2" s="1"/>
  <c r="AP116" i="2"/>
  <c r="AO117" i="2"/>
  <c r="BL117" i="2" s="1"/>
  <c r="AP117" i="2"/>
  <c r="AO118" i="2"/>
  <c r="BL118" i="2" s="1"/>
  <c r="AP118" i="2"/>
  <c r="AO119" i="2"/>
  <c r="BL119" i="2" s="1"/>
  <c r="AP119" i="2"/>
  <c r="AO120" i="2"/>
  <c r="BL120" i="2" s="1"/>
  <c r="AP120" i="2"/>
  <c r="AO121" i="2"/>
  <c r="BL121" i="2" s="1"/>
  <c r="AP121" i="2"/>
  <c r="AO122" i="2"/>
  <c r="BL122" i="2" s="1"/>
  <c r="AP122" i="2"/>
  <c r="AO123" i="2"/>
  <c r="BL123" i="2" s="1"/>
  <c r="AP123" i="2"/>
  <c r="AO124" i="2"/>
  <c r="BL124" i="2" s="1"/>
  <c r="AP124" i="2"/>
  <c r="AO125" i="2"/>
  <c r="BL125" i="2" s="1"/>
  <c r="AP125" i="2"/>
  <c r="AO126" i="2"/>
  <c r="BL126" i="2" s="1"/>
  <c r="AP126" i="2"/>
  <c r="AO127" i="2"/>
  <c r="BL127" i="2" s="1"/>
  <c r="AP127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O12" i="2"/>
  <c r="BL12" i="2" s="1"/>
  <c r="AO13" i="2"/>
  <c r="BL13" i="2" s="1"/>
  <c r="AO14" i="2"/>
  <c r="BL14" i="2" s="1"/>
  <c r="AO15" i="2"/>
  <c r="BL15" i="2" s="1"/>
  <c r="AO16" i="2"/>
  <c r="BL16" i="2" s="1"/>
  <c r="AO17" i="2"/>
  <c r="BL17" i="2" s="1"/>
  <c r="AO18" i="2"/>
  <c r="BL18" i="2" s="1"/>
  <c r="AO19" i="2"/>
  <c r="BL19" i="2" s="1"/>
  <c r="AO20" i="2"/>
  <c r="BL20" i="2" s="1"/>
  <c r="AO21" i="2"/>
  <c r="BL21" i="2" s="1"/>
  <c r="AO22" i="2"/>
  <c r="BL22" i="2" s="1"/>
  <c r="AO23" i="2"/>
  <c r="BL23" i="2" s="1"/>
  <c r="AO24" i="2"/>
  <c r="BL24" i="2" s="1"/>
  <c r="AO25" i="2"/>
  <c r="BL25" i="2" s="1"/>
  <c r="AO26" i="2"/>
  <c r="BL26" i="2" s="1"/>
  <c r="AO27" i="2"/>
  <c r="BL27" i="2" s="1"/>
  <c r="AO28" i="2"/>
  <c r="BL28" i="2" s="1"/>
  <c r="AO29" i="2"/>
  <c r="BL29" i="2" s="1"/>
  <c r="AO30" i="2"/>
  <c r="BL30" i="2" s="1"/>
  <c r="AO31" i="2"/>
  <c r="BL31" i="2" s="1"/>
  <c r="AO32" i="2"/>
  <c r="BL32" i="2" s="1"/>
  <c r="AO33" i="2"/>
  <c r="BL33" i="2" s="1"/>
  <c r="AO34" i="2"/>
  <c r="BL34" i="2" s="1"/>
  <c r="AO35" i="2"/>
  <c r="BL35" i="2" s="1"/>
  <c r="AO36" i="2"/>
  <c r="BL36" i="2" s="1"/>
  <c r="AO37" i="2"/>
  <c r="BL37" i="2" s="1"/>
  <c r="AO38" i="2"/>
  <c r="BL38" i="2" s="1"/>
  <c r="AO39" i="2"/>
  <c r="BL39" i="2" s="1"/>
  <c r="AO40" i="2"/>
  <c r="BL40" i="2" s="1"/>
  <c r="AO41" i="2"/>
  <c r="BL41" i="2" s="1"/>
  <c r="AO42" i="2"/>
  <c r="BL42" i="2" s="1"/>
  <c r="AO43" i="2"/>
  <c r="BL43" i="2" s="1"/>
  <c r="AO44" i="2"/>
  <c r="BL44" i="2" s="1"/>
  <c r="AO45" i="2"/>
  <c r="BL45" i="2" s="1"/>
  <c r="AO46" i="2"/>
  <c r="BL46" i="2" s="1"/>
  <c r="AO47" i="2"/>
  <c r="BL47" i="2" s="1"/>
  <c r="AO48" i="2"/>
  <c r="BL48" i="2" s="1"/>
  <c r="AO49" i="2"/>
  <c r="BL49" i="2" s="1"/>
  <c r="AO50" i="2"/>
  <c r="BL50" i="2" s="1"/>
  <c r="AO51" i="2"/>
  <c r="BL51" i="2" s="1"/>
  <c r="AO52" i="2"/>
  <c r="BL52" i="2" s="1"/>
  <c r="AO53" i="2"/>
  <c r="BL53" i="2" s="1"/>
  <c r="AO54" i="2"/>
  <c r="BL54" i="2" s="1"/>
  <c r="AO55" i="2"/>
  <c r="BL55" i="2" s="1"/>
  <c r="AO56" i="2"/>
  <c r="BL56" i="2" s="1"/>
  <c r="AO57" i="2"/>
  <c r="BL57" i="2" s="1"/>
  <c r="AO58" i="2"/>
  <c r="BL58" i="2" s="1"/>
  <c r="AO59" i="2"/>
  <c r="BL59" i="2" s="1"/>
  <c r="AO60" i="2"/>
  <c r="BL60" i="2" s="1"/>
  <c r="AO61" i="2"/>
  <c r="BL61" i="2" s="1"/>
  <c r="AO62" i="2"/>
  <c r="BL62" i="2" s="1"/>
  <c r="AO63" i="2"/>
  <c r="BL63" i="2" s="1"/>
  <c r="AO64" i="2"/>
  <c r="BL64" i="2" s="1"/>
  <c r="AO65" i="2"/>
  <c r="BL65" i="2" s="1"/>
  <c r="BA6" i="2"/>
  <c r="AZ6" i="2"/>
  <c r="AY6" i="2"/>
  <c r="AX6" i="2"/>
  <c r="AW6" i="2"/>
  <c r="AV6" i="2"/>
  <c r="AU6" i="2"/>
  <c r="AT6" i="2"/>
  <c r="AS6" i="2"/>
  <c r="AR6" i="2"/>
  <c r="AR69" i="2" l="1"/>
  <c r="AS69" i="2"/>
  <c r="AT69" i="2"/>
  <c r="AU69" i="2"/>
  <c r="AV69" i="2"/>
  <c r="AW69" i="2"/>
  <c r="AX69" i="2"/>
  <c r="AY69" i="2"/>
  <c r="AZ69" i="2"/>
  <c r="BA69" i="2"/>
  <c r="BB69" i="2"/>
  <c r="AR70" i="2"/>
  <c r="AS70" i="2"/>
  <c r="AT70" i="2"/>
  <c r="AU70" i="2"/>
  <c r="AV70" i="2"/>
  <c r="AW70" i="2"/>
  <c r="AX70" i="2"/>
  <c r="AY70" i="2"/>
  <c r="AZ70" i="2"/>
  <c r="BA70" i="2"/>
  <c r="BB70" i="2"/>
  <c r="AR71" i="2"/>
  <c r="AS71" i="2"/>
  <c r="AT71" i="2"/>
  <c r="AU71" i="2"/>
  <c r="AV71" i="2"/>
  <c r="AW71" i="2"/>
  <c r="AX71" i="2"/>
  <c r="AY71" i="2"/>
  <c r="AZ71" i="2"/>
  <c r="BA71" i="2"/>
  <c r="BB71" i="2"/>
  <c r="AR72" i="2"/>
  <c r="AS72" i="2"/>
  <c r="AT72" i="2"/>
  <c r="AU72" i="2"/>
  <c r="AV72" i="2"/>
  <c r="AW72" i="2"/>
  <c r="AX72" i="2"/>
  <c r="AY72" i="2"/>
  <c r="AZ72" i="2"/>
  <c r="BA72" i="2"/>
  <c r="BB72" i="2"/>
  <c r="AR73" i="2"/>
  <c r="AS73" i="2"/>
  <c r="AT73" i="2"/>
  <c r="AU73" i="2"/>
  <c r="AV73" i="2"/>
  <c r="AW73" i="2"/>
  <c r="AX73" i="2"/>
  <c r="AY73" i="2"/>
  <c r="AZ73" i="2"/>
  <c r="BA73" i="2"/>
  <c r="BB73" i="2"/>
  <c r="AR74" i="2"/>
  <c r="AS74" i="2"/>
  <c r="AT74" i="2"/>
  <c r="AU74" i="2"/>
  <c r="AV74" i="2"/>
  <c r="AW74" i="2"/>
  <c r="AX74" i="2"/>
  <c r="AY74" i="2"/>
  <c r="AZ74" i="2"/>
  <c r="BA74" i="2"/>
  <c r="BB74" i="2"/>
  <c r="AR75" i="2"/>
  <c r="AS75" i="2"/>
  <c r="AT75" i="2"/>
  <c r="AU75" i="2"/>
  <c r="AV75" i="2"/>
  <c r="AW75" i="2"/>
  <c r="AX75" i="2"/>
  <c r="AY75" i="2"/>
  <c r="AZ75" i="2"/>
  <c r="BA75" i="2"/>
  <c r="BB75" i="2"/>
  <c r="AR76" i="2"/>
  <c r="AS76" i="2"/>
  <c r="AT76" i="2"/>
  <c r="AU76" i="2"/>
  <c r="AV76" i="2"/>
  <c r="AW76" i="2"/>
  <c r="AX76" i="2"/>
  <c r="AY76" i="2"/>
  <c r="AZ76" i="2"/>
  <c r="BA76" i="2"/>
  <c r="BB76" i="2"/>
  <c r="AR77" i="2"/>
  <c r="AS77" i="2"/>
  <c r="AT77" i="2"/>
  <c r="AU77" i="2"/>
  <c r="AV77" i="2"/>
  <c r="AW77" i="2"/>
  <c r="AX77" i="2"/>
  <c r="AY77" i="2"/>
  <c r="AZ77" i="2"/>
  <c r="BA77" i="2"/>
  <c r="BB77" i="2"/>
  <c r="AR78" i="2"/>
  <c r="AS78" i="2"/>
  <c r="AT78" i="2"/>
  <c r="AU78" i="2"/>
  <c r="AV78" i="2"/>
  <c r="AW78" i="2"/>
  <c r="AX78" i="2"/>
  <c r="AY78" i="2"/>
  <c r="AZ78" i="2"/>
  <c r="BA78" i="2"/>
  <c r="BB78" i="2"/>
  <c r="AR79" i="2"/>
  <c r="AS79" i="2"/>
  <c r="AT79" i="2"/>
  <c r="AU79" i="2"/>
  <c r="AV79" i="2"/>
  <c r="AW79" i="2"/>
  <c r="AX79" i="2"/>
  <c r="AY79" i="2"/>
  <c r="AZ79" i="2"/>
  <c r="BA79" i="2"/>
  <c r="BB79" i="2"/>
  <c r="AR80" i="2"/>
  <c r="AS80" i="2"/>
  <c r="AT80" i="2"/>
  <c r="AU80" i="2"/>
  <c r="AV80" i="2"/>
  <c r="AW80" i="2"/>
  <c r="AX80" i="2"/>
  <c r="AY80" i="2"/>
  <c r="AZ80" i="2"/>
  <c r="BA80" i="2"/>
  <c r="BB80" i="2"/>
  <c r="AR81" i="2"/>
  <c r="AS81" i="2"/>
  <c r="AT81" i="2"/>
  <c r="AU81" i="2"/>
  <c r="AV81" i="2"/>
  <c r="AW81" i="2"/>
  <c r="AX81" i="2"/>
  <c r="AY81" i="2"/>
  <c r="AZ81" i="2"/>
  <c r="BA81" i="2"/>
  <c r="BB81" i="2"/>
  <c r="AR82" i="2"/>
  <c r="AS82" i="2"/>
  <c r="AT82" i="2"/>
  <c r="AU82" i="2"/>
  <c r="AV82" i="2"/>
  <c r="AW82" i="2"/>
  <c r="AX82" i="2"/>
  <c r="AY82" i="2"/>
  <c r="AZ82" i="2"/>
  <c r="BA82" i="2"/>
  <c r="BB82" i="2"/>
  <c r="AR83" i="2"/>
  <c r="AS83" i="2"/>
  <c r="AT83" i="2"/>
  <c r="AU83" i="2"/>
  <c r="AV83" i="2"/>
  <c r="AW83" i="2"/>
  <c r="AX83" i="2"/>
  <c r="AY83" i="2"/>
  <c r="AZ83" i="2"/>
  <c r="BA83" i="2"/>
  <c r="BB83" i="2"/>
  <c r="AR84" i="2"/>
  <c r="AS84" i="2"/>
  <c r="AT84" i="2"/>
  <c r="AU84" i="2"/>
  <c r="AV84" i="2"/>
  <c r="AW84" i="2"/>
  <c r="AX84" i="2"/>
  <c r="AY84" i="2"/>
  <c r="AZ84" i="2"/>
  <c r="BA84" i="2"/>
  <c r="BB84" i="2"/>
  <c r="AR85" i="2"/>
  <c r="AS85" i="2"/>
  <c r="AT85" i="2"/>
  <c r="AU85" i="2"/>
  <c r="AV85" i="2"/>
  <c r="AW85" i="2"/>
  <c r="AX85" i="2"/>
  <c r="AY85" i="2"/>
  <c r="AZ85" i="2"/>
  <c r="BA85" i="2"/>
  <c r="BB85" i="2"/>
  <c r="AR86" i="2"/>
  <c r="AS86" i="2"/>
  <c r="AT86" i="2"/>
  <c r="AU86" i="2"/>
  <c r="AV86" i="2"/>
  <c r="AW86" i="2"/>
  <c r="AX86" i="2"/>
  <c r="AY86" i="2"/>
  <c r="AZ86" i="2"/>
  <c r="BA86" i="2"/>
  <c r="BB86" i="2"/>
  <c r="AR87" i="2"/>
  <c r="AS87" i="2"/>
  <c r="AT87" i="2"/>
  <c r="AU87" i="2"/>
  <c r="AV87" i="2"/>
  <c r="AW87" i="2"/>
  <c r="AX87" i="2"/>
  <c r="AY87" i="2"/>
  <c r="AZ87" i="2"/>
  <c r="BA87" i="2"/>
  <c r="BB87" i="2"/>
  <c r="AR88" i="2"/>
  <c r="AS88" i="2"/>
  <c r="AT88" i="2"/>
  <c r="AU88" i="2"/>
  <c r="AV88" i="2"/>
  <c r="AW88" i="2"/>
  <c r="AX88" i="2"/>
  <c r="AY88" i="2"/>
  <c r="AZ88" i="2"/>
  <c r="BA88" i="2"/>
  <c r="BB88" i="2"/>
  <c r="AR89" i="2"/>
  <c r="AS89" i="2"/>
  <c r="AT89" i="2"/>
  <c r="AU89" i="2"/>
  <c r="AV89" i="2"/>
  <c r="AW89" i="2"/>
  <c r="AX89" i="2"/>
  <c r="AY89" i="2"/>
  <c r="AZ89" i="2"/>
  <c r="BA89" i="2"/>
  <c r="BB89" i="2"/>
  <c r="AR90" i="2"/>
  <c r="AS90" i="2"/>
  <c r="AT90" i="2"/>
  <c r="AU90" i="2"/>
  <c r="AV90" i="2"/>
  <c r="AW90" i="2"/>
  <c r="AX90" i="2"/>
  <c r="AY90" i="2"/>
  <c r="AZ90" i="2"/>
  <c r="BA90" i="2"/>
  <c r="BB90" i="2"/>
  <c r="AR91" i="2"/>
  <c r="AS91" i="2"/>
  <c r="AT91" i="2"/>
  <c r="AU91" i="2"/>
  <c r="AV91" i="2"/>
  <c r="AW91" i="2"/>
  <c r="AX91" i="2"/>
  <c r="AY91" i="2"/>
  <c r="AZ91" i="2"/>
  <c r="BA91" i="2"/>
  <c r="BB91" i="2"/>
  <c r="AR92" i="2"/>
  <c r="AS92" i="2"/>
  <c r="AT92" i="2"/>
  <c r="AU92" i="2"/>
  <c r="AV92" i="2"/>
  <c r="AW92" i="2"/>
  <c r="AX92" i="2"/>
  <c r="AY92" i="2"/>
  <c r="AZ92" i="2"/>
  <c r="BA92" i="2"/>
  <c r="BB92" i="2"/>
  <c r="AR93" i="2"/>
  <c r="AS93" i="2"/>
  <c r="AT93" i="2"/>
  <c r="AU93" i="2"/>
  <c r="AV93" i="2"/>
  <c r="AW93" i="2"/>
  <c r="AX93" i="2"/>
  <c r="AY93" i="2"/>
  <c r="AZ93" i="2"/>
  <c r="BA93" i="2"/>
  <c r="BB93" i="2"/>
  <c r="AR94" i="2"/>
  <c r="AS94" i="2"/>
  <c r="AT94" i="2"/>
  <c r="AU94" i="2"/>
  <c r="AV94" i="2"/>
  <c r="AW94" i="2"/>
  <c r="AX94" i="2"/>
  <c r="AY94" i="2"/>
  <c r="AZ94" i="2"/>
  <c r="BA94" i="2"/>
  <c r="BB94" i="2"/>
  <c r="AR95" i="2"/>
  <c r="AS95" i="2"/>
  <c r="AT95" i="2"/>
  <c r="AU95" i="2"/>
  <c r="AV95" i="2"/>
  <c r="AW95" i="2"/>
  <c r="AX95" i="2"/>
  <c r="AY95" i="2"/>
  <c r="AZ95" i="2"/>
  <c r="BA95" i="2"/>
  <c r="BB95" i="2"/>
  <c r="AR96" i="2"/>
  <c r="AS96" i="2"/>
  <c r="AT96" i="2"/>
  <c r="AU96" i="2"/>
  <c r="AV96" i="2"/>
  <c r="AW96" i="2"/>
  <c r="AX96" i="2"/>
  <c r="AY96" i="2"/>
  <c r="AZ96" i="2"/>
  <c r="BA96" i="2"/>
  <c r="BB96" i="2"/>
  <c r="AR97" i="2"/>
  <c r="AS97" i="2"/>
  <c r="AT97" i="2"/>
  <c r="AU97" i="2"/>
  <c r="AV97" i="2"/>
  <c r="AW97" i="2"/>
  <c r="AX97" i="2"/>
  <c r="AY97" i="2"/>
  <c r="AZ97" i="2"/>
  <c r="BA97" i="2"/>
  <c r="BB97" i="2"/>
  <c r="AR98" i="2"/>
  <c r="AS98" i="2"/>
  <c r="AT98" i="2"/>
  <c r="AU98" i="2"/>
  <c r="AV98" i="2"/>
  <c r="AW98" i="2"/>
  <c r="AX98" i="2"/>
  <c r="AY98" i="2"/>
  <c r="AZ98" i="2"/>
  <c r="BA98" i="2"/>
  <c r="BB98" i="2"/>
  <c r="AR99" i="2"/>
  <c r="AS99" i="2"/>
  <c r="AT99" i="2"/>
  <c r="AU99" i="2"/>
  <c r="AV99" i="2"/>
  <c r="AW99" i="2"/>
  <c r="AX99" i="2"/>
  <c r="AY99" i="2"/>
  <c r="AZ99" i="2"/>
  <c r="BA99" i="2"/>
  <c r="BB99" i="2"/>
  <c r="AR100" i="2"/>
  <c r="AS100" i="2"/>
  <c r="AT100" i="2"/>
  <c r="AU100" i="2"/>
  <c r="AV100" i="2"/>
  <c r="AW100" i="2"/>
  <c r="AX100" i="2"/>
  <c r="AY100" i="2"/>
  <c r="AZ100" i="2"/>
  <c r="BA100" i="2"/>
  <c r="BB100" i="2"/>
  <c r="AR101" i="2"/>
  <c r="AS101" i="2"/>
  <c r="AT101" i="2"/>
  <c r="AU101" i="2"/>
  <c r="AV101" i="2"/>
  <c r="AW101" i="2"/>
  <c r="AX101" i="2"/>
  <c r="AY101" i="2"/>
  <c r="AZ101" i="2"/>
  <c r="BA101" i="2"/>
  <c r="BB101" i="2"/>
  <c r="AR102" i="2"/>
  <c r="AS102" i="2"/>
  <c r="AT102" i="2"/>
  <c r="AU102" i="2"/>
  <c r="AV102" i="2"/>
  <c r="AW102" i="2"/>
  <c r="AX102" i="2"/>
  <c r="AY102" i="2"/>
  <c r="AZ102" i="2"/>
  <c r="BA102" i="2"/>
  <c r="BB102" i="2"/>
  <c r="AR103" i="2"/>
  <c r="AS103" i="2"/>
  <c r="AT103" i="2"/>
  <c r="AU103" i="2"/>
  <c r="AV103" i="2"/>
  <c r="AW103" i="2"/>
  <c r="AX103" i="2"/>
  <c r="AY103" i="2"/>
  <c r="AZ103" i="2"/>
  <c r="BA103" i="2"/>
  <c r="BB103" i="2"/>
  <c r="AR104" i="2"/>
  <c r="AS104" i="2"/>
  <c r="AT104" i="2"/>
  <c r="AU104" i="2"/>
  <c r="AV104" i="2"/>
  <c r="AW104" i="2"/>
  <c r="AX104" i="2"/>
  <c r="AY104" i="2"/>
  <c r="AZ104" i="2"/>
  <c r="BA104" i="2"/>
  <c r="BB104" i="2"/>
  <c r="AR105" i="2"/>
  <c r="AS105" i="2"/>
  <c r="AT105" i="2"/>
  <c r="AU105" i="2"/>
  <c r="AV105" i="2"/>
  <c r="AW105" i="2"/>
  <c r="AX105" i="2"/>
  <c r="AY105" i="2"/>
  <c r="AZ105" i="2"/>
  <c r="BA105" i="2"/>
  <c r="BB105" i="2"/>
  <c r="AR106" i="2"/>
  <c r="AS106" i="2"/>
  <c r="AT106" i="2"/>
  <c r="AU106" i="2"/>
  <c r="AV106" i="2"/>
  <c r="AW106" i="2"/>
  <c r="AX106" i="2"/>
  <c r="AY106" i="2"/>
  <c r="AZ106" i="2"/>
  <c r="BA106" i="2"/>
  <c r="BB106" i="2"/>
  <c r="AR107" i="2"/>
  <c r="AS107" i="2"/>
  <c r="AT107" i="2"/>
  <c r="AU107" i="2"/>
  <c r="AV107" i="2"/>
  <c r="AW107" i="2"/>
  <c r="AX107" i="2"/>
  <c r="AY107" i="2"/>
  <c r="AZ107" i="2"/>
  <c r="BA107" i="2"/>
  <c r="BB107" i="2"/>
  <c r="AR108" i="2"/>
  <c r="AS108" i="2"/>
  <c r="AT108" i="2"/>
  <c r="AU108" i="2"/>
  <c r="AV108" i="2"/>
  <c r="AW108" i="2"/>
  <c r="AX108" i="2"/>
  <c r="AY108" i="2"/>
  <c r="AZ108" i="2"/>
  <c r="BA108" i="2"/>
  <c r="BB108" i="2"/>
  <c r="AR109" i="2"/>
  <c r="AS109" i="2"/>
  <c r="AT109" i="2"/>
  <c r="AU109" i="2"/>
  <c r="AV109" i="2"/>
  <c r="AW109" i="2"/>
  <c r="AX109" i="2"/>
  <c r="AY109" i="2"/>
  <c r="AZ109" i="2"/>
  <c r="BA109" i="2"/>
  <c r="BB109" i="2"/>
  <c r="AR110" i="2"/>
  <c r="AS110" i="2"/>
  <c r="AT110" i="2"/>
  <c r="AU110" i="2"/>
  <c r="AV110" i="2"/>
  <c r="AW110" i="2"/>
  <c r="AX110" i="2"/>
  <c r="AY110" i="2"/>
  <c r="AZ110" i="2"/>
  <c r="BA110" i="2"/>
  <c r="BB110" i="2"/>
  <c r="AR111" i="2"/>
  <c r="AS111" i="2"/>
  <c r="AT111" i="2"/>
  <c r="AU111" i="2"/>
  <c r="AV111" i="2"/>
  <c r="AW111" i="2"/>
  <c r="AX111" i="2"/>
  <c r="AY111" i="2"/>
  <c r="AZ111" i="2"/>
  <c r="BA111" i="2"/>
  <c r="BB111" i="2"/>
  <c r="AR112" i="2"/>
  <c r="AS112" i="2"/>
  <c r="AT112" i="2"/>
  <c r="AU112" i="2"/>
  <c r="AV112" i="2"/>
  <c r="AW112" i="2"/>
  <c r="AX112" i="2"/>
  <c r="AY112" i="2"/>
  <c r="AZ112" i="2"/>
  <c r="BA112" i="2"/>
  <c r="BB112" i="2"/>
  <c r="AR113" i="2"/>
  <c r="AS113" i="2"/>
  <c r="AT113" i="2"/>
  <c r="AU113" i="2"/>
  <c r="AV113" i="2"/>
  <c r="AW113" i="2"/>
  <c r="AX113" i="2"/>
  <c r="AY113" i="2"/>
  <c r="AZ113" i="2"/>
  <c r="BA113" i="2"/>
  <c r="BB113" i="2"/>
  <c r="AR114" i="2"/>
  <c r="AS114" i="2"/>
  <c r="AT114" i="2"/>
  <c r="AU114" i="2"/>
  <c r="AV114" i="2"/>
  <c r="AW114" i="2"/>
  <c r="AX114" i="2"/>
  <c r="AY114" i="2"/>
  <c r="AZ114" i="2"/>
  <c r="BA114" i="2"/>
  <c r="BB114" i="2"/>
  <c r="AR115" i="2"/>
  <c r="AS115" i="2"/>
  <c r="AT115" i="2"/>
  <c r="AU115" i="2"/>
  <c r="AV115" i="2"/>
  <c r="AW115" i="2"/>
  <c r="AX115" i="2"/>
  <c r="AY115" i="2"/>
  <c r="AZ115" i="2"/>
  <c r="BA115" i="2"/>
  <c r="BB115" i="2"/>
  <c r="AR116" i="2"/>
  <c r="AS116" i="2"/>
  <c r="AT116" i="2"/>
  <c r="AU116" i="2"/>
  <c r="AV116" i="2"/>
  <c r="AW116" i="2"/>
  <c r="AX116" i="2"/>
  <c r="AY116" i="2"/>
  <c r="AZ116" i="2"/>
  <c r="BA116" i="2"/>
  <c r="BB116" i="2"/>
  <c r="AR117" i="2"/>
  <c r="AS117" i="2"/>
  <c r="AT117" i="2"/>
  <c r="AU117" i="2"/>
  <c r="AV117" i="2"/>
  <c r="AW117" i="2"/>
  <c r="AX117" i="2"/>
  <c r="AY117" i="2"/>
  <c r="AZ117" i="2"/>
  <c r="BA117" i="2"/>
  <c r="BB117" i="2"/>
  <c r="AR118" i="2"/>
  <c r="AS118" i="2"/>
  <c r="AT118" i="2"/>
  <c r="AU118" i="2"/>
  <c r="AV118" i="2"/>
  <c r="AW118" i="2"/>
  <c r="AX118" i="2"/>
  <c r="AY118" i="2"/>
  <c r="AZ118" i="2"/>
  <c r="BA118" i="2"/>
  <c r="BB118" i="2"/>
  <c r="AR119" i="2"/>
  <c r="AS119" i="2"/>
  <c r="AT119" i="2"/>
  <c r="AU119" i="2"/>
  <c r="AV119" i="2"/>
  <c r="AW119" i="2"/>
  <c r="AX119" i="2"/>
  <c r="AY119" i="2"/>
  <c r="AZ119" i="2"/>
  <c r="BA119" i="2"/>
  <c r="BB119" i="2"/>
  <c r="AR120" i="2"/>
  <c r="AS120" i="2"/>
  <c r="AT120" i="2"/>
  <c r="AU120" i="2"/>
  <c r="AV120" i="2"/>
  <c r="AW120" i="2"/>
  <c r="AX120" i="2"/>
  <c r="AY120" i="2"/>
  <c r="AZ120" i="2"/>
  <c r="BA120" i="2"/>
  <c r="BB120" i="2"/>
  <c r="AR121" i="2"/>
  <c r="AS121" i="2"/>
  <c r="AT121" i="2"/>
  <c r="AU121" i="2"/>
  <c r="AV121" i="2"/>
  <c r="AW121" i="2"/>
  <c r="AX121" i="2"/>
  <c r="AY121" i="2"/>
  <c r="AZ121" i="2"/>
  <c r="BA121" i="2"/>
  <c r="BB121" i="2"/>
  <c r="AR122" i="2"/>
  <c r="AS122" i="2"/>
  <c r="AT122" i="2"/>
  <c r="AU122" i="2"/>
  <c r="AV122" i="2"/>
  <c r="AW122" i="2"/>
  <c r="AX122" i="2"/>
  <c r="AY122" i="2"/>
  <c r="AZ122" i="2"/>
  <c r="BA122" i="2"/>
  <c r="BB122" i="2"/>
  <c r="AR123" i="2"/>
  <c r="AS123" i="2"/>
  <c r="AT123" i="2"/>
  <c r="AU123" i="2"/>
  <c r="AV123" i="2"/>
  <c r="AW123" i="2"/>
  <c r="AX123" i="2"/>
  <c r="AY123" i="2"/>
  <c r="AZ123" i="2"/>
  <c r="BA123" i="2"/>
  <c r="BB123" i="2"/>
  <c r="AR124" i="2"/>
  <c r="AS124" i="2"/>
  <c r="AT124" i="2"/>
  <c r="AU124" i="2"/>
  <c r="AV124" i="2"/>
  <c r="AW124" i="2"/>
  <c r="AX124" i="2"/>
  <c r="AY124" i="2"/>
  <c r="AZ124" i="2"/>
  <c r="BA124" i="2"/>
  <c r="BB124" i="2"/>
  <c r="AR125" i="2"/>
  <c r="AS125" i="2"/>
  <c r="AT125" i="2"/>
  <c r="AU125" i="2"/>
  <c r="AV125" i="2"/>
  <c r="AW125" i="2"/>
  <c r="AX125" i="2"/>
  <c r="AY125" i="2"/>
  <c r="AZ125" i="2"/>
  <c r="BA125" i="2"/>
  <c r="BB125" i="2"/>
  <c r="AR126" i="2"/>
  <c r="AS126" i="2"/>
  <c r="AT126" i="2"/>
  <c r="AU126" i="2"/>
  <c r="AV126" i="2"/>
  <c r="AW126" i="2"/>
  <c r="AX126" i="2"/>
  <c r="AY126" i="2"/>
  <c r="AZ126" i="2"/>
  <c r="BA126" i="2"/>
  <c r="BB126" i="2"/>
  <c r="AR127" i="2"/>
  <c r="AS127" i="2"/>
  <c r="AT127" i="2"/>
  <c r="AU127" i="2"/>
  <c r="AV127" i="2"/>
  <c r="AW127" i="2"/>
  <c r="AX127" i="2"/>
  <c r="AY127" i="2"/>
  <c r="AZ127" i="2"/>
  <c r="BA127" i="2"/>
  <c r="BB127" i="2"/>
  <c r="AR68" i="2"/>
  <c r="AS68" i="2"/>
  <c r="AT68" i="2"/>
  <c r="AU68" i="2"/>
  <c r="AV68" i="2"/>
  <c r="AW68" i="2"/>
  <c r="AX68" i="2"/>
  <c r="AY68" i="2"/>
  <c r="AZ68" i="2"/>
  <c r="BA68" i="2"/>
  <c r="BB68" i="2"/>
  <c r="AQ124" i="2" l="1"/>
  <c r="AQ120" i="2"/>
  <c r="AQ116" i="2"/>
  <c r="AQ114" i="2"/>
  <c r="AQ92" i="2"/>
  <c r="AQ90" i="2"/>
  <c r="AQ88" i="2"/>
  <c r="AQ86" i="2"/>
  <c r="AQ84" i="2"/>
  <c r="AQ82" i="2"/>
  <c r="AQ80" i="2"/>
  <c r="AQ78" i="2"/>
  <c r="AQ76" i="2"/>
  <c r="AQ74" i="2"/>
  <c r="AQ72" i="2"/>
  <c r="AQ70" i="2"/>
  <c r="AQ69" i="2"/>
  <c r="AQ126" i="2"/>
  <c r="AQ122" i="2"/>
  <c r="AQ118" i="2"/>
  <c r="AQ127" i="2"/>
  <c r="AQ125" i="2"/>
  <c r="AQ123" i="2"/>
  <c r="AQ121" i="2"/>
  <c r="AQ119" i="2"/>
  <c r="AQ117" i="2"/>
  <c r="AQ115" i="2"/>
  <c r="AQ113" i="2"/>
  <c r="AQ111" i="2"/>
  <c r="AQ109" i="2"/>
  <c r="AQ107" i="2"/>
  <c r="AQ105" i="2"/>
  <c r="AQ103" i="2"/>
  <c r="AQ101" i="2"/>
  <c r="AQ99" i="2"/>
  <c r="AQ97" i="2"/>
  <c r="AQ95" i="2"/>
  <c r="AQ93" i="2"/>
  <c r="AQ68" i="2"/>
  <c r="AQ112" i="2"/>
  <c r="AQ110" i="2"/>
  <c r="AQ108" i="2"/>
  <c r="AQ106" i="2"/>
  <c r="AQ104" i="2"/>
  <c r="AQ102" i="2"/>
  <c r="AQ100" i="2"/>
  <c r="AQ98" i="2"/>
  <c r="AQ96" i="2"/>
  <c r="AQ94" i="2"/>
  <c r="AQ91" i="2"/>
  <c r="AQ89" i="2"/>
  <c r="AQ87" i="2"/>
  <c r="AQ83" i="2"/>
  <c r="AQ81" i="2"/>
  <c r="AQ79" i="2"/>
  <c r="AQ77" i="2"/>
  <c r="AQ75" i="2"/>
  <c r="AQ73" i="2"/>
  <c r="AQ71" i="2"/>
  <c r="AQ85" i="2"/>
  <c r="AR8" i="2"/>
  <c r="AS8" i="2"/>
  <c r="AT8" i="2"/>
  <c r="AU8" i="2"/>
  <c r="AV8" i="2"/>
  <c r="AW8" i="2"/>
  <c r="AX8" i="2"/>
  <c r="AY8" i="2"/>
  <c r="AZ8" i="2"/>
  <c r="BA8" i="2"/>
  <c r="BB8" i="2"/>
  <c r="AR9" i="2"/>
  <c r="AS9" i="2"/>
  <c r="AT9" i="2"/>
  <c r="AU9" i="2"/>
  <c r="AV9" i="2"/>
  <c r="AW9" i="2"/>
  <c r="AX9" i="2"/>
  <c r="AY9" i="2"/>
  <c r="AZ9" i="2"/>
  <c r="BA9" i="2"/>
  <c r="BB9" i="2"/>
  <c r="AR10" i="2"/>
  <c r="AS10" i="2"/>
  <c r="AT10" i="2"/>
  <c r="AU10" i="2"/>
  <c r="AV10" i="2"/>
  <c r="AW10" i="2"/>
  <c r="AX10" i="2"/>
  <c r="AY10" i="2"/>
  <c r="AZ10" i="2"/>
  <c r="BA10" i="2"/>
  <c r="BB10" i="2"/>
  <c r="AR11" i="2"/>
  <c r="AS11" i="2"/>
  <c r="AT11" i="2"/>
  <c r="AU11" i="2"/>
  <c r="AV11" i="2"/>
  <c r="AW11" i="2"/>
  <c r="AX11" i="2"/>
  <c r="AY11" i="2"/>
  <c r="AZ11" i="2"/>
  <c r="BA11" i="2"/>
  <c r="BB11" i="2"/>
  <c r="AR12" i="2"/>
  <c r="AS12" i="2"/>
  <c r="AT12" i="2"/>
  <c r="AU12" i="2"/>
  <c r="AV12" i="2"/>
  <c r="AW12" i="2"/>
  <c r="AX12" i="2"/>
  <c r="AY12" i="2"/>
  <c r="AZ12" i="2"/>
  <c r="BA12" i="2"/>
  <c r="BB12" i="2"/>
  <c r="AR13" i="2"/>
  <c r="AS13" i="2"/>
  <c r="AT13" i="2"/>
  <c r="AU13" i="2"/>
  <c r="AV13" i="2"/>
  <c r="AW13" i="2"/>
  <c r="AX13" i="2"/>
  <c r="AY13" i="2"/>
  <c r="AZ13" i="2"/>
  <c r="BA13" i="2"/>
  <c r="BB13" i="2"/>
  <c r="AR14" i="2"/>
  <c r="AS14" i="2"/>
  <c r="AT14" i="2"/>
  <c r="AU14" i="2"/>
  <c r="AV14" i="2"/>
  <c r="AW14" i="2"/>
  <c r="AX14" i="2"/>
  <c r="AY14" i="2"/>
  <c r="AZ14" i="2"/>
  <c r="BA14" i="2"/>
  <c r="BB14" i="2"/>
  <c r="AR15" i="2"/>
  <c r="AS15" i="2"/>
  <c r="AT15" i="2"/>
  <c r="AU15" i="2"/>
  <c r="AV15" i="2"/>
  <c r="AW15" i="2"/>
  <c r="AX15" i="2"/>
  <c r="AY15" i="2"/>
  <c r="AZ15" i="2"/>
  <c r="BA15" i="2"/>
  <c r="BB15" i="2"/>
  <c r="AR16" i="2"/>
  <c r="AS16" i="2"/>
  <c r="AT16" i="2"/>
  <c r="AU16" i="2"/>
  <c r="AV16" i="2"/>
  <c r="AW16" i="2"/>
  <c r="AX16" i="2"/>
  <c r="AY16" i="2"/>
  <c r="AZ16" i="2"/>
  <c r="BA16" i="2"/>
  <c r="BB16" i="2"/>
  <c r="AR17" i="2"/>
  <c r="AS17" i="2"/>
  <c r="AT17" i="2"/>
  <c r="AU17" i="2"/>
  <c r="AV17" i="2"/>
  <c r="AW17" i="2"/>
  <c r="AX17" i="2"/>
  <c r="AY17" i="2"/>
  <c r="AZ17" i="2"/>
  <c r="BA17" i="2"/>
  <c r="BB17" i="2"/>
  <c r="AR18" i="2"/>
  <c r="AS18" i="2"/>
  <c r="AT18" i="2"/>
  <c r="AU18" i="2"/>
  <c r="AV18" i="2"/>
  <c r="AW18" i="2"/>
  <c r="AX18" i="2"/>
  <c r="AY18" i="2"/>
  <c r="AZ18" i="2"/>
  <c r="BA18" i="2"/>
  <c r="BB18" i="2"/>
  <c r="AR19" i="2"/>
  <c r="AS19" i="2"/>
  <c r="AT19" i="2"/>
  <c r="AU19" i="2"/>
  <c r="AV19" i="2"/>
  <c r="AW19" i="2"/>
  <c r="AX19" i="2"/>
  <c r="AY19" i="2"/>
  <c r="AZ19" i="2"/>
  <c r="BA19" i="2"/>
  <c r="BB19" i="2"/>
  <c r="AR20" i="2"/>
  <c r="AS20" i="2"/>
  <c r="AT20" i="2"/>
  <c r="AU20" i="2"/>
  <c r="AV20" i="2"/>
  <c r="AW20" i="2"/>
  <c r="AX20" i="2"/>
  <c r="AY20" i="2"/>
  <c r="AZ20" i="2"/>
  <c r="BA20" i="2"/>
  <c r="BB20" i="2"/>
  <c r="AR21" i="2"/>
  <c r="AS21" i="2"/>
  <c r="AT21" i="2"/>
  <c r="AU21" i="2"/>
  <c r="AV21" i="2"/>
  <c r="AW21" i="2"/>
  <c r="AX21" i="2"/>
  <c r="AY21" i="2"/>
  <c r="AZ21" i="2"/>
  <c r="BA21" i="2"/>
  <c r="BB21" i="2"/>
  <c r="AR22" i="2"/>
  <c r="AS22" i="2"/>
  <c r="AT22" i="2"/>
  <c r="AU22" i="2"/>
  <c r="AV22" i="2"/>
  <c r="AW22" i="2"/>
  <c r="AX22" i="2"/>
  <c r="AY22" i="2"/>
  <c r="AZ22" i="2"/>
  <c r="BA22" i="2"/>
  <c r="BB22" i="2"/>
  <c r="AR23" i="2"/>
  <c r="AS23" i="2"/>
  <c r="AT23" i="2"/>
  <c r="AU23" i="2"/>
  <c r="AV23" i="2"/>
  <c r="AW23" i="2"/>
  <c r="AX23" i="2"/>
  <c r="AY23" i="2"/>
  <c r="AZ23" i="2"/>
  <c r="BA23" i="2"/>
  <c r="BB23" i="2"/>
  <c r="AR24" i="2"/>
  <c r="AS24" i="2"/>
  <c r="AT24" i="2"/>
  <c r="AU24" i="2"/>
  <c r="AV24" i="2"/>
  <c r="AW24" i="2"/>
  <c r="AX24" i="2"/>
  <c r="AY24" i="2"/>
  <c r="AZ24" i="2"/>
  <c r="BA24" i="2"/>
  <c r="BB24" i="2"/>
  <c r="AR25" i="2"/>
  <c r="AS25" i="2"/>
  <c r="AT25" i="2"/>
  <c r="AU25" i="2"/>
  <c r="AV25" i="2"/>
  <c r="AW25" i="2"/>
  <c r="AX25" i="2"/>
  <c r="AY25" i="2"/>
  <c r="AZ25" i="2"/>
  <c r="BA25" i="2"/>
  <c r="BB25" i="2"/>
  <c r="AR26" i="2"/>
  <c r="AS26" i="2"/>
  <c r="AT26" i="2"/>
  <c r="AU26" i="2"/>
  <c r="AV26" i="2"/>
  <c r="AW26" i="2"/>
  <c r="AX26" i="2"/>
  <c r="AY26" i="2"/>
  <c r="AZ26" i="2"/>
  <c r="BA26" i="2"/>
  <c r="BB26" i="2"/>
  <c r="AR27" i="2"/>
  <c r="AS27" i="2"/>
  <c r="AT27" i="2"/>
  <c r="AU27" i="2"/>
  <c r="AV27" i="2"/>
  <c r="AW27" i="2"/>
  <c r="AX27" i="2"/>
  <c r="AY27" i="2"/>
  <c r="AZ27" i="2"/>
  <c r="BA27" i="2"/>
  <c r="BB27" i="2"/>
  <c r="AR28" i="2"/>
  <c r="AS28" i="2"/>
  <c r="AT28" i="2"/>
  <c r="AU28" i="2"/>
  <c r="AV28" i="2"/>
  <c r="AW28" i="2"/>
  <c r="AX28" i="2"/>
  <c r="AY28" i="2"/>
  <c r="AZ28" i="2"/>
  <c r="BA28" i="2"/>
  <c r="BB28" i="2"/>
  <c r="AR29" i="2"/>
  <c r="AS29" i="2"/>
  <c r="AT29" i="2"/>
  <c r="AU29" i="2"/>
  <c r="AV29" i="2"/>
  <c r="AW29" i="2"/>
  <c r="AX29" i="2"/>
  <c r="AY29" i="2"/>
  <c r="AZ29" i="2"/>
  <c r="BA29" i="2"/>
  <c r="BB29" i="2"/>
  <c r="AR30" i="2"/>
  <c r="AS30" i="2"/>
  <c r="AT30" i="2"/>
  <c r="AU30" i="2"/>
  <c r="AV30" i="2"/>
  <c r="AW30" i="2"/>
  <c r="AX30" i="2"/>
  <c r="AY30" i="2"/>
  <c r="AZ30" i="2"/>
  <c r="BA30" i="2"/>
  <c r="BB30" i="2"/>
  <c r="AR31" i="2"/>
  <c r="AS31" i="2"/>
  <c r="AT31" i="2"/>
  <c r="AU31" i="2"/>
  <c r="AV31" i="2"/>
  <c r="AW31" i="2"/>
  <c r="AX31" i="2"/>
  <c r="AY31" i="2"/>
  <c r="AZ31" i="2"/>
  <c r="BA31" i="2"/>
  <c r="BB31" i="2"/>
  <c r="AR32" i="2"/>
  <c r="AS32" i="2"/>
  <c r="AT32" i="2"/>
  <c r="AU32" i="2"/>
  <c r="AV32" i="2"/>
  <c r="AW32" i="2"/>
  <c r="AX32" i="2"/>
  <c r="AY32" i="2"/>
  <c r="AZ32" i="2"/>
  <c r="BA32" i="2"/>
  <c r="BB32" i="2"/>
  <c r="AR33" i="2"/>
  <c r="AS33" i="2"/>
  <c r="AT33" i="2"/>
  <c r="AU33" i="2"/>
  <c r="AV33" i="2"/>
  <c r="AW33" i="2"/>
  <c r="AX33" i="2"/>
  <c r="AY33" i="2"/>
  <c r="AZ33" i="2"/>
  <c r="BA33" i="2"/>
  <c r="BB33" i="2"/>
  <c r="AR34" i="2"/>
  <c r="AS34" i="2"/>
  <c r="AT34" i="2"/>
  <c r="AU34" i="2"/>
  <c r="AV34" i="2"/>
  <c r="AW34" i="2"/>
  <c r="AX34" i="2"/>
  <c r="AY34" i="2"/>
  <c r="AZ34" i="2"/>
  <c r="BA34" i="2"/>
  <c r="BB34" i="2"/>
  <c r="AR35" i="2"/>
  <c r="AS35" i="2"/>
  <c r="AT35" i="2"/>
  <c r="AU35" i="2"/>
  <c r="AV35" i="2"/>
  <c r="AW35" i="2"/>
  <c r="AX35" i="2"/>
  <c r="AY35" i="2"/>
  <c r="AZ35" i="2"/>
  <c r="BA35" i="2"/>
  <c r="BB35" i="2"/>
  <c r="AR36" i="2"/>
  <c r="AS36" i="2"/>
  <c r="AT36" i="2"/>
  <c r="AU36" i="2"/>
  <c r="AV36" i="2"/>
  <c r="AW36" i="2"/>
  <c r="AX36" i="2"/>
  <c r="AY36" i="2"/>
  <c r="AZ36" i="2"/>
  <c r="BA36" i="2"/>
  <c r="BB36" i="2"/>
  <c r="AR37" i="2"/>
  <c r="AS37" i="2"/>
  <c r="AT37" i="2"/>
  <c r="AU37" i="2"/>
  <c r="AV37" i="2"/>
  <c r="AW37" i="2"/>
  <c r="AX37" i="2"/>
  <c r="AY37" i="2"/>
  <c r="AZ37" i="2"/>
  <c r="BA37" i="2"/>
  <c r="BB37" i="2"/>
  <c r="AR38" i="2"/>
  <c r="AS38" i="2"/>
  <c r="AT38" i="2"/>
  <c r="AU38" i="2"/>
  <c r="AV38" i="2"/>
  <c r="AW38" i="2"/>
  <c r="AX38" i="2"/>
  <c r="AY38" i="2"/>
  <c r="AZ38" i="2"/>
  <c r="BA38" i="2"/>
  <c r="BB38" i="2"/>
  <c r="AR39" i="2"/>
  <c r="AS39" i="2"/>
  <c r="AT39" i="2"/>
  <c r="AU39" i="2"/>
  <c r="AV39" i="2"/>
  <c r="AW39" i="2"/>
  <c r="AX39" i="2"/>
  <c r="AY39" i="2"/>
  <c r="AZ39" i="2"/>
  <c r="BA39" i="2"/>
  <c r="BB39" i="2"/>
  <c r="AR40" i="2"/>
  <c r="AS40" i="2"/>
  <c r="AT40" i="2"/>
  <c r="AU40" i="2"/>
  <c r="AV40" i="2"/>
  <c r="AW40" i="2"/>
  <c r="AX40" i="2"/>
  <c r="AY40" i="2"/>
  <c r="AZ40" i="2"/>
  <c r="BA40" i="2"/>
  <c r="BB40" i="2"/>
  <c r="AR41" i="2"/>
  <c r="AS41" i="2"/>
  <c r="AT41" i="2"/>
  <c r="AU41" i="2"/>
  <c r="AV41" i="2"/>
  <c r="AW41" i="2"/>
  <c r="AX41" i="2"/>
  <c r="AY41" i="2"/>
  <c r="AZ41" i="2"/>
  <c r="BA41" i="2"/>
  <c r="BB41" i="2"/>
  <c r="AR42" i="2"/>
  <c r="AS42" i="2"/>
  <c r="AT42" i="2"/>
  <c r="AU42" i="2"/>
  <c r="AV42" i="2"/>
  <c r="AW42" i="2"/>
  <c r="AX42" i="2"/>
  <c r="AY42" i="2"/>
  <c r="AZ42" i="2"/>
  <c r="BA42" i="2"/>
  <c r="BB42" i="2"/>
  <c r="AR43" i="2"/>
  <c r="AS43" i="2"/>
  <c r="AT43" i="2"/>
  <c r="AU43" i="2"/>
  <c r="AV43" i="2"/>
  <c r="AW43" i="2"/>
  <c r="AX43" i="2"/>
  <c r="AY43" i="2"/>
  <c r="AZ43" i="2"/>
  <c r="BA43" i="2"/>
  <c r="BB43" i="2"/>
  <c r="AR44" i="2"/>
  <c r="AS44" i="2"/>
  <c r="AT44" i="2"/>
  <c r="AU44" i="2"/>
  <c r="AV44" i="2"/>
  <c r="AW44" i="2"/>
  <c r="AX44" i="2"/>
  <c r="AY44" i="2"/>
  <c r="AZ44" i="2"/>
  <c r="BA44" i="2"/>
  <c r="BB44" i="2"/>
  <c r="AR45" i="2"/>
  <c r="AS45" i="2"/>
  <c r="AT45" i="2"/>
  <c r="AU45" i="2"/>
  <c r="AV45" i="2"/>
  <c r="AW45" i="2"/>
  <c r="AX45" i="2"/>
  <c r="AY45" i="2"/>
  <c r="AZ45" i="2"/>
  <c r="BA45" i="2"/>
  <c r="BB45" i="2"/>
  <c r="AR46" i="2"/>
  <c r="AS46" i="2"/>
  <c r="AT46" i="2"/>
  <c r="AU46" i="2"/>
  <c r="AV46" i="2"/>
  <c r="AW46" i="2"/>
  <c r="AX46" i="2"/>
  <c r="AY46" i="2"/>
  <c r="AZ46" i="2"/>
  <c r="BA46" i="2"/>
  <c r="BB46" i="2"/>
  <c r="AR47" i="2"/>
  <c r="AS47" i="2"/>
  <c r="AT47" i="2"/>
  <c r="AU47" i="2"/>
  <c r="AV47" i="2"/>
  <c r="AW47" i="2"/>
  <c r="AX47" i="2"/>
  <c r="AY47" i="2"/>
  <c r="AZ47" i="2"/>
  <c r="BA47" i="2"/>
  <c r="BB47" i="2"/>
  <c r="AR48" i="2"/>
  <c r="AS48" i="2"/>
  <c r="AT48" i="2"/>
  <c r="AU48" i="2"/>
  <c r="AV48" i="2"/>
  <c r="AW48" i="2"/>
  <c r="AX48" i="2"/>
  <c r="AY48" i="2"/>
  <c r="AZ48" i="2"/>
  <c r="BA48" i="2"/>
  <c r="BB48" i="2"/>
  <c r="AR49" i="2"/>
  <c r="AS49" i="2"/>
  <c r="AT49" i="2"/>
  <c r="AU49" i="2"/>
  <c r="AV49" i="2"/>
  <c r="AW49" i="2"/>
  <c r="AX49" i="2"/>
  <c r="AY49" i="2"/>
  <c r="AZ49" i="2"/>
  <c r="BA49" i="2"/>
  <c r="BB49" i="2"/>
  <c r="AR50" i="2"/>
  <c r="AS50" i="2"/>
  <c r="AT50" i="2"/>
  <c r="AU50" i="2"/>
  <c r="AV50" i="2"/>
  <c r="AW50" i="2"/>
  <c r="AX50" i="2"/>
  <c r="AY50" i="2"/>
  <c r="AZ50" i="2"/>
  <c r="BA50" i="2"/>
  <c r="BB50" i="2"/>
  <c r="AR51" i="2"/>
  <c r="AS51" i="2"/>
  <c r="AT51" i="2"/>
  <c r="AU51" i="2"/>
  <c r="AV51" i="2"/>
  <c r="AW51" i="2"/>
  <c r="AX51" i="2"/>
  <c r="AY51" i="2"/>
  <c r="AZ51" i="2"/>
  <c r="BA51" i="2"/>
  <c r="BB51" i="2"/>
  <c r="AR52" i="2"/>
  <c r="AS52" i="2"/>
  <c r="AT52" i="2"/>
  <c r="AU52" i="2"/>
  <c r="AV52" i="2"/>
  <c r="AW52" i="2"/>
  <c r="AX52" i="2"/>
  <c r="AY52" i="2"/>
  <c r="AZ52" i="2"/>
  <c r="BA52" i="2"/>
  <c r="BB52" i="2"/>
  <c r="AR53" i="2"/>
  <c r="AS53" i="2"/>
  <c r="AT53" i="2"/>
  <c r="AU53" i="2"/>
  <c r="AV53" i="2"/>
  <c r="AW53" i="2"/>
  <c r="AX53" i="2"/>
  <c r="AY53" i="2"/>
  <c r="AZ53" i="2"/>
  <c r="BA53" i="2"/>
  <c r="BB53" i="2"/>
  <c r="AR54" i="2"/>
  <c r="AS54" i="2"/>
  <c r="AT54" i="2"/>
  <c r="AU54" i="2"/>
  <c r="AV54" i="2"/>
  <c r="AW54" i="2"/>
  <c r="AX54" i="2"/>
  <c r="AY54" i="2"/>
  <c r="AZ54" i="2"/>
  <c r="BA54" i="2"/>
  <c r="BB54" i="2"/>
  <c r="AR55" i="2"/>
  <c r="AS55" i="2"/>
  <c r="AT55" i="2"/>
  <c r="AU55" i="2"/>
  <c r="AV55" i="2"/>
  <c r="AW55" i="2"/>
  <c r="AX55" i="2"/>
  <c r="AY55" i="2"/>
  <c r="AZ55" i="2"/>
  <c r="BA55" i="2"/>
  <c r="BB55" i="2"/>
  <c r="AR56" i="2"/>
  <c r="AS56" i="2"/>
  <c r="AT56" i="2"/>
  <c r="AU56" i="2"/>
  <c r="AV56" i="2"/>
  <c r="AW56" i="2"/>
  <c r="AX56" i="2"/>
  <c r="AY56" i="2"/>
  <c r="AZ56" i="2"/>
  <c r="BA56" i="2"/>
  <c r="BB56" i="2"/>
  <c r="AR57" i="2"/>
  <c r="AS57" i="2"/>
  <c r="AT57" i="2"/>
  <c r="AU57" i="2"/>
  <c r="AV57" i="2"/>
  <c r="AW57" i="2"/>
  <c r="AX57" i="2"/>
  <c r="AY57" i="2"/>
  <c r="AZ57" i="2"/>
  <c r="BA57" i="2"/>
  <c r="BB57" i="2"/>
  <c r="AR58" i="2"/>
  <c r="AS58" i="2"/>
  <c r="AT58" i="2"/>
  <c r="AU58" i="2"/>
  <c r="AV58" i="2"/>
  <c r="AW58" i="2"/>
  <c r="AX58" i="2"/>
  <c r="AY58" i="2"/>
  <c r="AZ58" i="2"/>
  <c r="BA58" i="2"/>
  <c r="BB58" i="2"/>
  <c r="AR59" i="2"/>
  <c r="AS59" i="2"/>
  <c r="AT59" i="2"/>
  <c r="AU59" i="2"/>
  <c r="AV59" i="2"/>
  <c r="AW59" i="2"/>
  <c r="AX59" i="2"/>
  <c r="AY59" i="2"/>
  <c r="AZ59" i="2"/>
  <c r="BA59" i="2"/>
  <c r="BB59" i="2"/>
  <c r="AR60" i="2"/>
  <c r="AS60" i="2"/>
  <c r="AT60" i="2"/>
  <c r="AU60" i="2"/>
  <c r="AV60" i="2"/>
  <c r="AW60" i="2"/>
  <c r="AX60" i="2"/>
  <c r="AY60" i="2"/>
  <c r="AZ60" i="2"/>
  <c r="BA60" i="2"/>
  <c r="BB60" i="2"/>
  <c r="AR61" i="2"/>
  <c r="AS61" i="2"/>
  <c r="AT61" i="2"/>
  <c r="AU61" i="2"/>
  <c r="AV61" i="2"/>
  <c r="AW61" i="2"/>
  <c r="AX61" i="2"/>
  <c r="AY61" i="2"/>
  <c r="AZ61" i="2"/>
  <c r="BA61" i="2"/>
  <c r="BB61" i="2"/>
  <c r="AR62" i="2"/>
  <c r="AS62" i="2"/>
  <c r="AT62" i="2"/>
  <c r="AU62" i="2"/>
  <c r="AV62" i="2"/>
  <c r="AW62" i="2"/>
  <c r="AX62" i="2"/>
  <c r="AY62" i="2"/>
  <c r="AZ62" i="2"/>
  <c r="BA62" i="2"/>
  <c r="BB62" i="2"/>
  <c r="AR63" i="2"/>
  <c r="AS63" i="2"/>
  <c r="AT63" i="2"/>
  <c r="AU63" i="2"/>
  <c r="AV63" i="2"/>
  <c r="AW63" i="2"/>
  <c r="AX63" i="2"/>
  <c r="AY63" i="2"/>
  <c r="AZ63" i="2"/>
  <c r="BA63" i="2"/>
  <c r="BB63" i="2"/>
  <c r="AR64" i="2"/>
  <c r="AS64" i="2"/>
  <c r="AT64" i="2"/>
  <c r="AU64" i="2"/>
  <c r="AV64" i="2"/>
  <c r="AW64" i="2"/>
  <c r="AX64" i="2"/>
  <c r="AY64" i="2"/>
  <c r="AZ64" i="2"/>
  <c r="BA64" i="2"/>
  <c r="BB64" i="2"/>
  <c r="AR65" i="2"/>
  <c r="AS65" i="2"/>
  <c r="AT65" i="2"/>
  <c r="AU65" i="2"/>
  <c r="AV65" i="2"/>
  <c r="AW65" i="2"/>
  <c r="AX65" i="2"/>
  <c r="AY65" i="2"/>
  <c r="AZ65" i="2"/>
  <c r="BA65" i="2"/>
  <c r="BB65" i="2"/>
  <c r="AR7" i="2"/>
  <c r="AS7" i="2"/>
  <c r="AT7" i="2"/>
  <c r="AU7" i="2"/>
  <c r="AV7" i="2"/>
  <c r="AW7" i="2"/>
  <c r="AX7" i="2"/>
  <c r="AY7" i="2"/>
  <c r="AZ7" i="2"/>
  <c r="BA7" i="2"/>
  <c r="BB7" i="2"/>
  <c r="BB6" i="2"/>
  <c r="H96" i="2" l="1"/>
  <c r="H105" i="2"/>
  <c r="H70" i="2"/>
  <c r="H98" i="2"/>
  <c r="H107" i="2"/>
  <c r="H72" i="2"/>
  <c r="H74" i="2"/>
  <c r="H111" i="2"/>
  <c r="H85" i="2"/>
  <c r="H104" i="2"/>
  <c r="H113" i="2"/>
  <c r="H78" i="2"/>
  <c r="H76" i="2"/>
  <c r="H71" i="2"/>
  <c r="H106" i="2"/>
  <c r="H115" i="2"/>
  <c r="H80" i="2"/>
  <c r="H73" i="2"/>
  <c r="H108" i="2"/>
  <c r="H117" i="2"/>
  <c r="H82" i="2"/>
  <c r="H109" i="2"/>
  <c r="H75" i="2"/>
  <c r="H110" i="2"/>
  <c r="H119" i="2"/>
  <c r="H84" i="2"/>
  <c r="H100" i="2"/>
  <c r="H102" i="2"/>
  <c r="H77" i="2"/>
  <c r="H112" i="2"/>
  <c r="H121" i="2"/>
  <c r="H86" i="2"/>
  <c r="H79" i="2"/>
  <c r="H68" i="2"/>
  <c r="H123" i="2"/>
  <c r="H88" i="2"/>
  <c r="H81" i="2"/>
  <c r="H93" i="2"/>
  <c r="H125" i="2"/>
  <c r="H90" i="2"/>
  <c r="H83" i="2"/>
  <c r="H95" i="2"/>
  <c r="H127" i="2"/>
  <c r="H92" i="2"/>
  <c r="H87" i="2"/>
  <c r="H97" i="2"/>
  <c r="H118" i="2"/>
  <c r="H114" i="2"/>
  <c r="H89" i="2"/>
  <c r="H99" i="2"/>
  <c r="H122" i="2"/>
  <c r="H116" i="2"/>
  <c r="H91" i="2"/>
  <c r="H101" i="2"/>
  <c r="H126" i="2"/>
  <c r="H120" i="2"/>
  <c r="H94" i="2"/>
  <c r="H103" i="2"/>
  <c r="H69" i="2"/>
  <c r="H124" i="2"/>
  <c r="AQ64" i="2"/>
  <c r="AQ62" i="2"/>
  <c r="AQ60" i="2"/>
  <c r="AQ58" i="2"/>
  <c r="AQ56" i="2"/>
  <c r="AQ54" i="2"/>
  <c r="AQ52" i="2"/>
  <c r="AQ50" i="2"/>
  <c r="AQ48" i="2"/>
  <c r="AQ46" i="2"/>
  <c r="AQ44" i="2"/>
  <c r="AQ42" i="2"/>
  <c r="AQ40" i="2"/>
  <c r="AQ36" i="2"/>
  <c r="AQ34" i="2"/>
  <c r="AQ32" i="2"/>
  <c r="AQ30" i="2"/>
  <c r="AQ28" i="2"/>
  <c r="AQ26" i="2"/>
  <c r="AQ24" i="2"/>
  <c r="AQ22" i="2"/>
  <c r="AQ20" i="2"/>
  <c r="AQ18" i="2"/>
  <c r="AQ16" i="2"/>
  <c r="AQ14" i="2"/>
  <c r="AQ12" i="2"/>
  <c r="AQ10" i="2"/>
  <c r="AQ65" i="2"/>
  <c r="AQ63" i="2"/>
  <c r="AQ61" i="2"/>
  <c r="AQ59" i="2"/>
  <c r="AQ57" i="2"/>
  <c r="AQ55" i="2"/>
  <c r="AQ53" i="2"/>
  <c r="AQ51" i="2"/>
  <c r="AQ49" i="2"/>
  <c r="AQ47" i="2"/>
  <c r="AQ45" i="2"/>
  <c r="AQ43" i="2"/>
  <c r="AQ41" i="2"/>
  <c r="AQ39" i="2"/>
  <c r="AQ37" i="2"/>
  <c r="AQ35" i="2"/>
  <c r="AQ33" i="2"/>
  <c r="AQ31" i="2"/>
  <c r="AQ29" i="2"/>
  <c r="AQ27" i="2"/>
  <c r="AQ25" i="2"/>
  <c r="AQ23" i="2"/>
  <c r="AQ21" i="2"/>
  <c r="AQ19" i="2"/>
  <c r="AQ17" i="2"/>
  <c r="AQ15" i="2"/>
  <c r="AQ13" i="2"/>
  <c r="AQ11" i="2"/>
  <c r="AQ9" i="2"/>
  <c r="AQ7" i="2"/>
  <c r="AQ6" i="2"/>
  <c r="AQ38" i="2"/>
  <c r="AQ8" i="2"/>
  <c r="H90" i="12"/>
  <c r="I90" i="12"/>
  <c r="H91" i="12"/>
  <c r="I91" i="12"/>
  <c r="H92" i="12"/>
  <c r="I92" i="12"/>
  <c r="H93" i="12"/>
  <c r="I93" i="12"/>
  <c r="H94" i="12"/>
  <c r="I94" i="12"/>
  <c r="H95" i="12"/>
  <c r="I95" i="12"/>
  <c r="H96" i="12"/>
  <c r="I96" i="12"/>
  <c r="H97" i="12"/>
  <c r="I97" i="12"/>
  <c r="H98" i="12"/>
  <c r="I98" i="12"/>
  <c r="H99" i="12"/>
  <c r="I99" i="12"/>
  <c r="H100" i="12"/>
  <c r="I100" i="12"/>
  <c r="H101" i="12"/>
  <c r="I101" i="12"/>
  <c r="H102" i="12"/>
  <c r="I102" i="12"/>
  <c r="H103" i="12"/>
  <c r="I103" i="12"/>
  <c r="H104" i="12"/>
  <c r="I104" i="12"/>
  <c r="H105" i="12"/>
  <c r="I105" i="12"/>
  <c r="H106" i="12"/>
  <c r="I106" i="12"/>
  <c r="H107" i="12"/>
  <c r="I107" i="12"/>
  <c r="H108" i="12"/>
  <c r="I108" i="12"/>
  <c r="H109" i="12"/>
  <c r="I109" i="12"/>
  <c r="H110" i="12"/>
  <c r="I110" i="12"/>
  <c r="H111" i="12"/>
  <c r="I111" i="12"/>
  <c r="H112" i="12"/>
  <c r="I112" i="12"/>
  <c r="H113" i="12"/>
  <c r="I113" i="12"/>
  <c r="H114" i="12"/>
  <c r="I114" i="12"/>
  <c r="H115" i="12"/>
  <c r="I115" i="12"/>
  <c r="H116" i="12"/>
  <c r="I116" i="12"/>
  <c r="H117" i="12"/>
  <c r="I117" i="12"/>
  <c r="H118" i="12"/>
  <c r="I118" i="12"/>
  <c r="H119" i="12"/>
  <c r="I119" i="12"/>
  <c r="H120" i="12"/>
  <c r="I120" i="12"/>
  <c r="H121" i="12"/>
  <c r="I121" i="12"/>
  <c r="H122" i="12"/>
  <c r="I122" i="12"/>
  <c r="H123" i="12"/>
  <c r="I123" i="12"/>
  <c r="H35" i="12"/>
  <c r="I35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5" i="12"/>
  <c r="I45" i="12"/>
  <c r="H46" i="12"/>
  <c r="I46" i="12"/>
  <c r="H47" i="12"/>
  <c r="I47" i="12"/>
  <c r="H48" i="12"/>
  <c r="I48" i="12"/>
  <c r="H49" i="12"/>
  <c r="I49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25" i="2" l="1"/>
  <c r="H9" i="2"/>
  <c r="H41" i="2"/>
  <c r="H16" i="2"/>
  <c r="H50" i="2"/>
  <c r="H11" i="2"/>
  <c r="H43" i="2"/>
  <c r="H18" i="2"/>
  <c r="H52" i="2"/>
  <c r="H32" i="2"/>
  <c r="H20" i="2"/>
  <c r="H47" i="2"/>
  <c r="H22" i="2"/>
  <c r="H56" i="2"/>
  <c r="H17" i="2"/>
  <c r="H49" i="2"/>
  <c r="H24" i="2"/>
  <c r="H58" i="2"/>
  <c r="H45" i="2"/>
  <c r="H15" i="2"/>
  <c r="H19" i="2"/>
  <c r="H51" i="2"/>
  <c r="H26" i="2"/>
  <c r="H60" i="2"/>
  <c r="H13" i="2"/>
  <c r="H54" i="2"/>
  <c r="H21" i="2"/>
  <c r="H53" i="2"/>
  <c r="H28" i="2"/>
  <c r="H62" i="2"/>
  <c r="H23" i="2"/>
  <c r="H55" i="2"/>
  <c r="H30" i="2"/>
  <c r="H64" i="2"/>
  <c r="H34" i="2"/>
  <c r="H29" i="2"/>
  <c r="H61" i="2"/>
  <c r="H36" i="2"/>
  <c r="H31" i="2"/>
  <c r="H63" i="2"/>
  <c r="H40" i="2"/>
  <c r="H57" i="2"/>
  <c r="H59" i="2"/>
  <c r="H8" i="2"/>
  <c r="H33" i="2"/>
  <c r="H65" i="2"/>
  <c r="H42" i="2"/>
  <c r="H38" i="2"/>
  <c r="H35" i="2"/>
  <c r="H10" i="2"/>
  <c r="H44" i="2"/>
  <c r="H27" i="2"/>
  <c r="H6" i="2"/>
  <c r="H37" i="2"/>
  <c r="H12" i="2"/>
  <c r="H46" i="2"/>
  <c r="H7" i="2"/>
  <c r="H39" i="2"/>
  <c r="H14" i="2"/>
  <c r="H48" i="2"/>
  <c r="AS46" i="4"/>
  <c r="AT46" i="4"/>
  <c r="AU46" i="4"/>
  <c r="AV46" i="4"/>
  <c r="AS47" i="4"/>
  <c r="AT47" i="4"/>
  <c r="AU47" i="4"/>
  <c r="AV47" i="4"/>
  <c r="AS48" i="4"/>
  <c r="AT48" i="4"/>
  <c r="AU48" i="4"/>
  <c r="AV48" i="4"/>
  <c r="AS49" i="4"/>
  <c r="AT49" i="4"/>
  <c r="AU49" i="4"/>
  <c r="AV49" i="4"/>
  <c r="AS50" i="4"/>
  <c r="AT50" i="4"/>
  <c r="AU50" i="4"/>
  <c r="AV50" i="4"/>
  <c r="AS51" i="4"/>
  <c r="AT51" i="4"/>
  <c r="AU51" i="4"/>
  <c r="AV51" i="4"/>
  <c r="AS52" i="4"/>
  <c r="AT52" i="4"/>
  <c r="AU52" i="4"/>
  <c r="AV52" i="4"/>
  <c r="AS17" i="4"/>
  <c r="AT17" i="4"/>
  <c r="AU17" i="4"/>
  <c r="AV17" i="4"/>
  <c r="AS18" i="4"/>
  <c r="AT18" i="4"/>
  <c r="AU18" i="4"/>
  <c r="AV18" i="4"/>
  <c r="AS19" i="4"/>
  <c r="AT19" i="4"/>
  <c r="AU19" i="4"/>
  <c r="AV19" i="4"/>
  <c r="AS20" i="4"/>
  <c r="AT20" i="4"/>
  <c r="AU20" i="4"/>
  <c r="AV20" i="4"/>
  <c r="AS21" i="4"/>
  <c r="AT21" i="4"/>
  <c r="AU21" i="4"/>
  <c r="AV21" i="4"/>
  <c r="AS22" i="4"/>
  <c r="AT22" i="4"/>
  <c r="AU22" i="4"/>
  <c r="AV22" i="4"/>
  <c r="AS23" i="4"/>
  <c r="AT23" i="4"/>
  <c r="AU23" i="4"/>
  <c r="AV23" i="4"/>
  <c r="AS56" i="4" l="1"/>
  <c r="AS57" i="4"/>
  <c r="AS58" i="4"/>
  <c r="AS59" i="4"/>
  <c r="AS60" i="4"/>
  <c r="AS61" i="4"/>
  <c r="AS62" i="4"/>
  <c r="AS63" i="4"/>
  <c r="AS53" i="4"/>
  <c r="J41" i="14"/>
  <c r="J42" i="14"/>
  <c r="J43" i="14"/>
  <c r="J44" i="14"/>
  <c r="J45" i="14"/>
  <c r="J46" i="14"/>
  <c r="J47" i="14"/>
  <c r="A41" i="14"/>
  <c r="A42" i="14"/>
  <c r="A43" i="14"/>
  <c r="A44" i="14"/>
  <c r="A45" i="14"/>
  <c r="A46" i="14"/>
  <c r="A47" i="14"/>
  <c r="AS40" i="4"/>
  <c r="J35" i="14" s="1"/>
  <c r="AS41" i="4"/>
  <c r="AS42" i="4"/>
  <c r="A31" i="14"/>
  <c r="A32" i="14"/>
  <c r="A33" i="14"/>
  <c r="A34" i="14"/>
  <c r="A35" i="14"/>
  <c r="A36" i="14"/>
  <c r="A37" i="14"/>
  <c r="A12" i="14"/>
  <c r="A13" i="14"/>
  <c r="A14" i="14"/>
  <c r="A15" i="14"/>
  <c r="A16" i="14"/>
  <c r="A17" i="14"/>
  <c r="A18" i="14"/>
  <c r="D23" i="4"/>
  <c r="D42" i="4"/>
  <c r="D46" i="4"/>
  <c r="D47" i="4"/>
  <c r="D48" i="4"/>
  <c r="D49" i="4"/>
  <c r="D50" i="4"/>
  <c r="D51" i="4"/>
  <c r="D52" i="4"/>
  <c r="D45" i="4"/>
  <c r="AW59" i="4" l="1"/>
  <c r="E54" i="14" s="1"/>
  <c r="AX59" i="4"/>
  <c r="I54" i="14" s="1"/>
  <c r="AW60" i="4"/>
  <c r="E55" i="14" s="1"/>
  <c r="AX60" i="4"/>
  <c r="I55" i="14" s="1"/>
  <c r="AW61" i="4"/>
  <c r="E56" i="14" s="1"/>
  <c r="AX61" i="4"/>
  <c r="I56" i="14" s="1"/>
  <c r="AW62" i="4"/>
  <c r="AX62" i="4"/>
  <c r="AW48" i="4"/>
  <c r="E43" i="14" s="1"/>
  <c r="AX48" i="4"/>
  <c r="I43" i="14" s="1"/>
  <c r="AW49" i="4"/>
  <c r="E44" i="14" s="1"/>
  <c r="AX49" i="4"/>
  <c r="I44" i="14" s="1"/>
  <c r="AW50" i="4"/>
  <c r="E45" i="14" s="1"/>
  <c r="AX50" i="4"/>
  <c r="I45" i="14" s="1"/>
  <c r="AW51" i="4"/>
  <c r="E46" i="14" s="1"/>
  <c r="AX51" i="4"/>
  <c r="I46" i="14" s="1"/>
  <c r="AW52" i="4"/>
  <c r="E47" i="14" s="1"/>
  <c r="AX52" i="4"/>
  <c r="I47" i="14" s="1"/>
  <c r="AW40" i="4"/>
  <c r="E35" i="14" s="1"/>
  <c r="AX40" i="4"/>
  <c r="I35" i="14" s="1"/>
  <c r="AW41" i="4"/>
  <c r="E36" i="14" s="1"/>
  <c r="AX41" i="4"/>
  <c r="I36" i="14" s="1"/>
  <c r="AW42" i="4"/>
  <c r="E37" i="14" s="1"/>
  <c r="AX42" i="4"/>
  <c r="I37" i="14" s="1"/>
  <c r="AW17" i="4"/>
  <c r="E12" i="14" s="1"/>
  <c r="AX17" i="4"/>
  <c r="I12" i="14" s="1"/>
  <c r="AW18" i="4"/>
  <c r="E13" i="14" s="1"/>
  <c r="AX18" i="4"/>
  <c r="I13" i="14" s="1"/>
  <c r="A1288" i="13" l="1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103" i="13"/>
  <c r="A1104" i="13"/>
  <c r="A1105" i="13"/>
  <c r="A1106" i="13"/>
  <c r="A1107" i="13"/>
  <c r="A1108" i="13"/>
  <c r="A1109" i="13"/>
  <c r="A1110" i="13"/>
  <c r="A1111" i="13"/>
  <c r="A1112" i="13"/>
  <c r="A1113" i="13"/>
  <c r="A1114" i="13"/>
  <c r="A1115" i="13"/>
  <c r="A1116" i="13"/>
  <c r="A1117" i="13"/>
  <c r="A1118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044" i="13"/>
  <c r="A1045" i="13"/>
  <c r="A1046" i="13"/>
  <c r="A1047" i="13"/>
  <c r="A1048" i="13"/>
  <c r="A1049" i="13"/>
  <c r="A1050" i="13"/>
  <c r="A1051" i="13"/>
  <c r="A1052" i="13"/>
  <c r="A1053" i="13"/>
  <c r="A1054" i="13"/>
  <c r="A1055" i="13"/>
  <c r="A1056" i="13"/>
  <c r="A1058" i="13"/>
  <c r="A1059" i="13"/>
  <c r="A1060" i="13"/>
  <c r="A1061" i="13"/>
  <c r="A1062" i="13"/>
  <c r="A1063" i="13"/>
  <c r="A1064" i="13"/>
  <c r="A1065" i="13"/>
  <c r="A1066" i="13"/>
  <c r="A1067" i="13"/>
  <c r="A1068" i="13"/>
  <c r="A1069" i="13"/>
  <c r="A1070" i="13"/>
  <c r="A1071" i="13"/>
  <c r="A1072" i="13"/>
  <c r="A1073" i="13"/>
  <c r="A1074" i="13"/>
  <c r="A1075" i="13"/>
  <c r="A1076" i="13"/>
  <c r="A1077" i="13"/>
  <c r="A1078" i="13"/>
  <c r="A1079" i="13"/>
  <c r="A1080" i="13"/>
  <c r="A1081" i="13"/>
  <c r="A1082" i="13"/>
  <c r="A1083" i="13"/>
  <c r="A1084" i="13"/>
  <c r="A1085" i="13"/>
  <c r="A1086" i="13"/>
  <c r="A1087" i="13"/>
  <c r="A1088" i="13"/>
  <c r="A1089" i="13"/>
  <c r="A1090" i="13"/>
  <c r="A1091" i="13"/>
  <c r="A1092" i="13"/>
  <c r="A1093" i="13"/>
  <c r="A1094" i="13"/>
  <c r="A1095" i="13"/>
  <c r="A1096" i="13"/>
  <c r="A1097" i="13"/>
  <c r="A1098" i="13"/>
  <c r="A1099" i="13"/>
  <c r="A981" i="13"/>
  <c r="A982" i="13"/>
  <c r="A983" i="13"/>
  <c r="A984" i="13"/>
  <c r="A985" i="13"/>
  <c r="A986" i="13"/>
  <c r="A987" i="13"/>
  <c r="A988" i="13"/>
  <c r="A989" i="13"/>
  <c r="A990" i="13"/>
  <c r="A991" i="13"/>
  <c r="A992" i="13"/>
  <c r="A993" i="13"/>
  <c r="A994" i="13"/>
  <c r="A995" i="13"/>
  <c r="A996" i="13"/>
  <c r="A997" i="13"/>
  <c r="A998" i="13"/>
  <c r="A999" i="13"/>
  <c r="A1000" i="13"/>
  <c r="A1001" i="13"/>
  <c r="A1002" i="13"/>
  <c r="A1003" i="13"/>
  <c r="A1004" i="13"/>
  <c r="A1005" i="13"/>
  <c r="A1006" i="13"/>
  <c r="A1007" i="13"/>
  <c r="A1008" i="13"/>
  <c r="A1009" i="13"/>
  <c r="A1011" i="13"/>
  <c r="A1012" i="13"/>
  <c r="A1013" i="13"/>
  <c r="A1014" i="13"/>
  <c r="A1015" i="13"/>
  <c r="A1016" i="13"/>
  <c r="A1017" i="13"/>
  <c r="A1018" i="13"/>
  <c r="A1019" i="13"/>
  <c r="A1020" i="13"/>
  <c r="A1021" i="13"/>
  <c r="A1022" i="13"/>
  <c r="A1023" i="13"/>
  <c r="A1024" i="13"/>
  <c r="A1025" i="13"/>
  <c r="A1026" i="13"/>
  <c r="A1027" i="13"/>
  <c r="A1028" i="13"/>
  <c r="A1029" i="13"/>
  <c r="A1030" i="13"/>
  <c r="A1031" i="13"/>
  <c r="A1032" i="13"/>
  <c r="A1033" i="13"/>
  <c r="A1034" i="13"/>
  <c r="A1035" i="13"/>
  <c r="A1036" i="13"/>
  <c r="A1037" i="13"/>
  <c r="A922" i="13"/>
  <c r="A923" i="13"/>
  <c r="A924" i="13"/>
  <c r="A925" i="13"/>
  <c r="A926" i="13"/>
  <c r="A927" i="13"/>
  <c r="A928" i="13"/>
  <c r="A929" i="13"/>
  <c r="A930" i="13"/>
  <c r="A931" i="13"/>
  <c r="A932" i="13"/>
  <c r="A933" i="13"/>
  <c r="A934" i="13"/>
  <c r="A936" i="13"/>
  <c r="A937" i="13"/>
  <c r="A938" i="13"/>
  <c r="A939" i="13"/>
  <c r="A940" i="13"/>
  <c r="A941" i="13"/>
  <c r="A942" i="13"/>
  <c r="A943" i="13"/>
  <c r="A944" i="13"/>
  <c r="A945" i="13"/>
  <c r="A946" i="13"/>
  <c r="A947" i="13"/>
  <c r="A948" i="13"/>
  <c r="A949" i="13"/>
  <c r="A950" i="13"/>
  <c r="A951" i="13"/>
  <c r="A952" i="13"/>
  <c r="A953" i="13"/>
  <c r="A954" i="13"/>
  <c r="A955" i="13"/>
  <c r="A956" i="13"/>
  <c r="A957" i="13"/>
  <c r="A958" i="13"/>
  <c r="A959" i="13"/>
  <c r="A960" i="13"/>
  <c r="A961" i="13"/>
  <c r="A962" i="13"/>
  <c r="A963" i="13"/>
  <c r="A964" i="13"/>
  <c r="A965" i="13"/>
  <c r="A966" i="13"/>
  <c r="A967" i="13"/>
  <c r="A968" i="13"/>
  <c r="A969" i="13"/>
  <c r="A970" i="13"/>
  <c r="A971" i="13"/>
  <c r="A972" i="13"/>
  <c r="A973" i="13"/>
  <c r="A974" i="13"/>
  <c r="A975" i="13"/>
  <c r="A976" i="13"/>
  <c r="A977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9" i="13"/>
  <c r="A890" i="13"/>
  <c r="A891" i="13"/>
  <c r="A892" i="13"/>
  <c r="A893" i="13"/>
  <c r="A894" i="13"/>
  <c r="A895" i="13"/>
  <c r="A896" i="13"/>
  <c r="A897" i="13"/>
  <c r="A898" i="13"/>
  <c r="A899" i="13"/>
  <c r="A900" i="13"/>
  <c r="A901" i="13"/>
  <c r="A902" i="13"/>
  <c r="A903" i="13"/>
  <c r="A904" i="13"/>
  <c r="A905" i="13"/>
  <c r="A906" i="13"/>
  <c r="A907" i="13"/>
  <c r="A908" i="13"/>
  <c r="A909" i="13"/>
  <c r="A910" i="13"/>
  <c r="A911" i="13"/>
  <c r="A912" i="13"/>
  <c r="A913" i="13"/>
  <c r="A914" i="13"/>
  <c r="A915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6" i="13"/>
  <c r="A327" i="13"/>
  <c r="A328" i="13"/>
  <c r="A329" i="13"/>
  <c r="A330" i="13"/>
  <c r="A331" i="13"/>
  <c r="A332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4" i="13"/>
  <c r="A205" i="13"/>
  <c r="A206" i="13"/>
  <c r="A207" i="13"/>
  <c r="A209" i="13"/>
  <c r="A210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CZ69" i="2"/>
  <c r="G187" i="13" s="1"/>
  <c r="DA69" i="2"/>
  <c r="G309" i="13" s="1"/>
  <c r="DB69" i="2"/>
  <c r="G431" i="13" s="1"/>
  <c r="DC69" i="2"/>
  <c r="G553" i="13" s="1"/>
  <c r="DD69" i="2"/>
  <c r="G675" i="13" s="1"/>
  <c r="CZ70" i="2"/>
  <c r="G188" i="13" s="1"/>
  <c r="DA70" i="2"/>
  <c r="G310" i="13" s="1"/>
  <c r="DB70" i="2"/>
  <c r="G432" i="13" s="1"/>
  <c r="DC70" i="2"/>
  <c r="G554" i="13" s="1"/>
  <c r="DD70" i="2"/>
  <c r="G676" i="13" s="1"/>
  <c r="CZ71" i="2"/>
  <c r="G189" i="13" s="1"/>
  <c r="DA71" i="2"/>
  <c r="G311" i="13" s="1"/>
  <c r="DB71" i="2"/>
  <c r="G433" i="13" s="1"/>
  <c r="DC71" i="2"/>
  <c r="G555" i="13" s="1"/>
  <c r="DD71" i="2"/>
  <c r="G677" i="13" s="1"/>
  <c r="CZ72" i="2"/>
  <c r="G190" i="13" s="1"/>
  <c r="DA72" i="2"/>
  <c r="G312" i="13" s="1"/>
  <c r="DB72" i="2"/>
  <c r="G434" i="13" s="1"/>
  <c r="DC72" i="2"/>
  <c r="G556" i="13" s="1"/>
  <c r="DD72" i="2"/>
  <c r="G678" i="13" s="1"/>
  <c r="CZ73" i="2"/>
  <c r="G191" i="13" s="1"/>
  <c r="DA73" i="2"/>
  <c r="G313" i="13" s="1"/>
  <c r="DB73" i="2"/>
  <c r="G435" i="13" s="1"/>
  <c r="DC73" i="2"/>
  <c r="G557" i="13" s="1"/>
  <c r="DD73" i="2"/>
  <c r="G679" i="13" s="1"/>
  <c r="CZ74" i="2"/>
  <c r="G192" i="13" s="1"/>
  <c r="DA74" i="2"/>
  <c r="G314" i="13" s="1"/>
  <c r="DB74" i="2"/>
  <c r="G436" i="13" s="1"/>
  <c r="DC74" i="2"/>
  <c r="G558" i="13" s="1"/>
  <c r="DD74" i="2"/>
  <c r="G680" i="13" s="1"/>
  <c r="CZ75" i="2"/>
  <c r="G193" i="13" s="1"/>
  <c r="DA75" i="2"/>
  <c r="G315" i="13" s="1"/>
  <c r="DB75" i="2"/>
  <c r="G437" i="13" s="1"/>
  <c r="DC75" i="2"/>
  <c r="G559" i="13" s="1"/>
  <c r="DD75" i="2"/>
  <c r="G681" i="13" s="1"/>
  <c r="CZ76" i="2"/>
  <c r="G194" i="13" s="1"/>
  <c r="DA76" i="2"/>
  <c r="G316" i="13" s="1"/>
  <c r="DB76" i="2"/>
  <c r="G438" i="13" s="1"/>
  <c r="DC76" i="2"/>
  <c r="G560" i="13" s="1"/>
  <c r="DD76" i="2"/>
  <c r="G682" i="13" s="1"/>
  <c r="CZ77" i="2"/>
  <c r="G195" i="13" s="1"/>
  <c r="DA77" i="2"/>
  <c r="G317" i="13" s="1"/>
  <c r="DB77" i="2"/>
  <c r="G439" i="13" s="1"/>
  <c r="DC77" i="2"/>
  <c r="G561" i="13" s="1"/>
  <c r="DD77" i="2"/>
  <c r="G683" i="13" s="1"/>
  <c r="CZ78" i="2"/>
  <c r="G196" i="13" s="1"/>
  <c r="DA78" i="2"/>
  <c r="G318" i="13" s="1"/>
  <c r="DB78" i="2"/>
  <c r="G440" i="13" s="1"/>
  <c r="DC78" i="2"/>
  <c r="G562" i="13" s="1"/>
  <c r="DD78" i="2"/>
  <c r="G684" i="13" s="1"/>
  <c r="CZ79" i="2"/>
  <c r="G197" i="13" s="1"/>
  <c r="DA79" i="2"/>
  <c r="G319" i="13" s="1"/>
  <c r="DB79" i="2"/>
  <c r="G441" i="13" s="1"/>
  <c r="DC79" i="2"/>
  <c r="G563" i="13" s="1"/>
  <c r="DD79" i="2"/>
  <c r="G685" i="13" s="1"/>
  <c r="CZ80" i="2"/>
  <c r="G198" i="13" s="1"/>
  <c r="DA80" i="2"/>
  <c r="G320" i="13" s="1"/>
  <c r="DB80" i="2"/>
  <c r="G442" i="13" s="1"/>
  <c r="DC80" i="2"/>
  <c r="G564" i="13" s="1"/>
  <c r="DD80" i="2"/>
  <c r="G686" i="13" s="1"/>
  <c r="CZ81" i="2"/>
  <c r="G199" i="13" s="1"/>
  <c r="DA81" i="2"/>
  <c r="G321" i="13" s="1"/>
  <c r="DB81" i="2"/>
  <c r="G443" i="13" s="1"/>
  <c r="DC81" i="2"/>
  <c r="G565" i="13" s="1"/>
  <c r="DD81" i="2"/>
  <c r="G687" i="13" s="1"/>
  <c r="CZ82" i="2"/>
  <c r="G200" i="13" s="1"/>
  <c r="DA82" i="2"/>
  <c r="G322" i="13" s="1"/>
  <c r="DB82" i="2"/>
  <c r="G444" i="13" s="1"/>
  <c r="DC82" i="2"/>
  <c r="G566" i="13" s="1"/>
  <c r="DD82" i="2"/>
  <c r="G688" i="13" s="1"/>
  <c r="CZ83" i="2"/>
  <c r="G201" i="13" s="1"/>
  <c r="DA83" i="2"/>
  <c r="G323" i="13" s="1"/>
  <c r="DB83" i="2"/>
  <c r="G445" i="13" s="1"/>
  <c r="DC83" i="2"/>
  <c r="G567" i="13" s="1"/>
  <c r="DD83" i="2"/>
  <c r="G689" i="13" s="1"/>
  <c r="CZ84" i="2"/>
  <c r="G202" i="13" s="1"/>
  <c r="DA84" i="2"/>
  <c r="G324" i="13" s="1"/>
  <c r="DB84" i="2"/>
  <c r="G446" i="13" s="1"/>
  <c r="DC84" i="2"/>
  <c r="G568" i="13" s="1"/>
  <c r="DD84" i="2"/>
  <c r="G690" i="13" s="1"/>
  <c r="CZ85" i="2"/>
  <c r="G203" i="13" s="1"/>
  <c r="DA85" i="2"/>
  <c r="G325" i="13" s="1"/>
  <c r="DB85" i="2"/>
  <c r="G447" i="13" s="1"/>
  <c r="DC85" i="2"/>
  <c r="G569" i="13" s="1"/>
  <c r="DD85" i="2"/>
  <c r="G691" i="13" s="1"/>
  <c r="CZ86" i="2"/>
  <c r="G204" i="13" s="1"/>
  <c r="DA86" i="2"/>
  <c r="G326" i="13" s="1"/>
  <c r="DB86" i="2"/>
  <c r="G448" i="13" s="1"/>
  <c r="DC86" i="2"/>
  <c r="G570" i="13" s="1"/>
  <c r="DD86" i="2"/>
  <c r="G692" i="13" s="1"/>
  <c r="CZ87" i="2"/>
  <c r="G205" i="13" s="1"/>
  <c r="DA87" i="2"/>
  <c r="G327" i="13" s="1"/>
  <c r="DB87" i="2"/>
  <c r="G449" i="13" s="1"/>
  <c r="DC87" i="2"/>
  <c r="G571" i="13" s="1"/>
  <c r="DD87" i="2"/>
  <c r="G693" i="13" s="1"/>
  <c r="CZ88" i="2"/>
  <c r="G206" i="13" s="1"/>
  <c r="DA88" i="2"/>
  <c r="G328" i="13" s="1"/>
  <c r="DB88" i="2"/>
  <c r="G450" i="13" s="1"/>
  <c r="DC88" i="2"/>
  <c r="G572" i="13" s="1"/>
  <c r="DD88" i="2"/>
  <c r="G694" i="13" s="1"/>
  <c r="CZ89" i="2"/>
  <c r="G207" i="13" s="1"/>
  <c r="DA89" i="2"/>
  <c r="G329" i="13" s="1"/>
  <c r="DB89" i="2"/>
  <c r="G451" i="13" s="1"/>
  <c r="DC89" i="2"/>
  <c r="G573" i="13" s="1"/>
  <c r="DD89" i="2"/>
  <c r="G695" i="13" s="1"/>
  <c r="CZ90" i="2"/>
  <c r="G208" i="13" s="1"/>
  <c r="DA90" i="2"/>
  <c r="G330" i="13" s="1"/>
  <c r="DB90" i="2"/>
  <c r="G452" i="13" s="1"/>
  <c r="DC90" i="2"/>
  <c r="G574" i="13" s="1"/>
  <c r="DD90" i="2"/>
  <c r="G696" i="13" s="1"/>
  <c r="CZ91" i="2"/>
  <c r="G209" i="13" s="1"/>
  <c r="DA91" i="2"/>
  <c r="G331" i="13" s="1"/>
  <c r="DB91" i="2"/>
  <c r="G453" i="13" s="1"/>
  <c r="DC91" i="2"/>
  <c r="G575" i="13" s="1"/>
  <c r="DD91" i="2"/>
  <c r="G697" i="13" s="1"/>
  <c r="CZ92" i="2"/>
  <c r="G210" i="13" s="1"/>
  <c r="DA92" i="2"/>
  <c r="G332" i="13" s="1"/>
  <c r="DB92" i="2"/>
  <c r="G454" i="13" s="1"/>
  <c r="DC92" i="2"/>
  <c r="G576" i="13" s="1"/>
  <c r="DD92" i="2"/>
  <c r="G698" i="13" s="1"/>
  <c r="CZ93" i="2"/>
  <c r="G211" i="13" s="1"/>
  <c r="DA93" i="2"/>
  <c r="G333" i="13" s="1"/>
  <c r="DB93" i="2"/>
  <c r="G455" i="13" s="1"/>
  <c r="DC93" i="2"/>
  <c r="G577" i="13" s="1"/>
  <c r="DD93" i="2"/>
  <c r="G699" i="13" s="1"/>
  <c r="CZ94" i="2"/>
  <c r="G212" i="13" s="1"/>
  <c r="DA94" i="2"/>
  <c r="G334" i="13" s="1"/>
  <c r="DB94" i="2"/>
  <c r="G456" i="13" s="1"/>
  <c r="DC94" i="2"/>
  <c r="G578" i="13" s="1"/>
  <c r="DD94" i="2"/>
  <c r="G700" i="13" s="1"/>
  <c r="CZ95" i="2"/>
  <c r="G213" i="13" s="1"/>
  <c r="DA95" i="2"/>
  <c r="G335" i="13" s="1"/>
  <c r="DB95" i="2"/>
  <c r="G457" i="13" s="1"/>
  <c r="DC95" i="2"/>
  <c r="G579" i="13" s="1"/>
  <c r="DD95" i="2"/>
  <c r="G701" i="13" s="1"/>
  <c r="CZ96" i="2"/>
  <c r="G214" i="13" s="1"/>
  <c r="DA96" i="2"/>
  <c r="G336" i="13" s="1"/>
  <c r="DB96" i="2"/>
  <c r="G458" i="13" s="1"/>
  <c r="DC96" i="2"/>
  <c r="G580" i="13" s="1"/>
  <c r="DD96" i="2"/>
  <c r="G702" i="13" s="1"/>
  <c r="CZ97" i="2"/>
  <c r="G215" i="13" s="1"/>
  <c r="DA97" i="2"/>
  <c r="G337" i="13" s="1"/>
  <c r="DB97" i="2"/>
  <c r="G459" i="13" s="1"/>
  <c r="DC97" i="2"/>
  <c r="G581" i="13" s="1"/>
  <c r="DD97" i="2"/>
  <c r="G703" i="13" s="1"/>
  <c r="CZ98" i="2"/>
  <c r="G216" i="13" s="1"/>
  <c r="DA98" i="2"/>
  <c r="G338" i="13" s="1"/>
  <c r="DB98" i="2"/>
  <c r="G460" i="13" s="1"/>
  <c r="DC98" i="2"/>
  <c r="G582" i="13" s="1"/>
  <c r="DD98" i="2"/>
  <c r="G704" i="13" s="1"/>
  <c r="CZ99" i="2"/>
  <c r="G217" i="13" s="1"/>
  <c r="DA99" i="2"/>
  <c r="G339" i="13" s="1"/>
  <c r="DB99" i="2"/>
  <c r="G461" i="13" s="1"/>
  <c r="DC99" i="2"/>
  <c r="G583" i="13" s="1"/>
  <c r="DD99" i="2"/>
  <c r="G705" i="13" s="1"/>
  <c r="CZ100" i="2"/>
  <c r="G218" i="13" s="1"/>
  <c r="DA100" i="2"/>
  <c r="G340" i="13" s="1"/>
  <c r="DB100" i="2"/>
  <c r="G462" i="13" s="1"/>
  <c r="DC100" i="2"/>
  <c r="G584" i="13" s="1"/>
  <c r="DD100" i="2"/>
  <c r="G706" i="13" s="1"/>
  <c r="CZ101" i="2"/>
  <c r="G219" i="13" s="1"/>
  <c r="DA101" i="2"/>
  <c r="G341" i="13" s="1"/>
  <c r="DB101" i="2"/>
  <c r="G463" i="13" s="1"/>
  <c r="DC101" i="2"/>
  <c r="G585" i="13" s="1"/>
  <c r="DD101" i="2"/>
  <c r="G707" i="13" s="1"/>
  <c r="CZ102" i="2"/>
  <c r="G220" i="13" s="1"/>
  <c r="DA102" i="2"/>
  <c r="G342" i="13" s="1"/>
  <c r="DB102" i="2"/>
  <c r="G464" i="13" s="1"/>
  <c r="DC102" i="2"/>
  <c r="G586" i="13" s="1"/>
  <c r="DD102" i="2"/>
  <c r="G708" i="13" s="1"/>
  <c r="CZ103" i="2"/>
  <c r="G221" i="13" s="1"/>
  <c r="DA103" i="2"/>
  <c r="G343" i="13" s="1"/>
  <c r="DB103" i="2"/>
  <c r="G465" i="13" s="1"/>
  <c r="DC103" i="2"/>
  <c r="G587" i="13" s="1"/>
  <c r="DD103" i="2"/>
  <c r="G709" i="13" s="1"/>
  <c r="CZ104" i="2"/>
  <c r="G222" i="13" s="1"/>
  <c r="DA104" i="2"/>
  <c r="G344" i="13" s="1"/>
  <c r="DB104" i="2"/>
  <c r="G466" i="13" s="1"/>
  <c r="DC104" i="2"/>
  <c r="G588" i="13" s="1"/>
  <c r="DD104" i="2"/>
  <c r="G710" i="13" s="1"/>
  <c r="CZ105" i="2"/>
  <c r="G223" i="13" s="1"/>
  <c r="DA105" i="2"/>
  <c r="G345" i="13" s="1"/>
  <c r="DB105" i="2"/>
  <c r="G467" i="13" s="1"/>
  <c r="DC105" i="2"/>
  <c r="G589" i="13" s="1"/>
  <c r="DD105" i="2"/>
  <c r="G711" i="13" s="1"/>
  <c r="CZ106" i="2"/>
  <c r="G224" i="13" s="1"/>
  <c r="DA106" i="2"/>
  <c r="G346" i="13" s="1"/>
  <c r="DB106" i="2"/>
  <c r="G468" i="13" s="1"/>
  <c r="DC106" i="2"/>
  <c r="G590" i="13" s="1"/>
  <c r="DD106" i="2"/>
  <c r="G712" i="13" s="1"/>
  <c r="CZ107" i="2"/>
  <c r="G225" i="13" s="1"/>
  <c r="DA107" i="2"/>
  <c r="G347" i="13" s="1"/>
  <c r="DB107" i="2"/>
  <c r="G469" i="13" s="1"/>
  <c r="DC107" i="2"/>
  <c r="G591" i="13" s="1"/>
  <c r="DD107" i="2"/>
  <c r="G713" i="13" s="1"/>
  <c r="CZ108" i="2"/>
  <c r="G226" i="13" s="1"/>
  <c r="DA108" i="2"/>
  <c r="G348" i="13" s="1"/>
  <c r="DB108" i="2"/>
  <c r="G470" i="13" s="1"/>
  <c r="DC108" i="2"/>
  <c r="G592" i="13" s="1"/>
  <c r="DD108" i="2"/>
  <c r="G714" i="13" s="1"/>
  <c r="CZ109" i="2"/>
  <c r="G227" i="13" s="1"/>
  <c r="DA109" i="2"/>
  <c r="G349" i="13" s="1"/>
  <c r="DB109" i="2"/>
  <c r="G471" i="13" s="1"/>
  <c r="DC109" i="2"/>
  <c r="G593" i="13" s="1"/>
  <c r="DD109" i="2"/>
  <c r="G715" i="13" s="1"/>
  <c r="CZ110" i="2"/>
  <c r="G228" i="13" s="1"/>
  <c r="DA110" i="2"/>
  <c r="G350" i="13" s="1"/>
  <c r="DB110" i="2"/>
  <c r="G472" i="13" s="1"/>
  <c r="DC110" i="2"/>
  <c r="G594" i="13" s="1"/>
  <c r="DD110" i="2"/>
  <c r="G716" i="13" s="1"/>
  <c r="CZ111" i="2"/>
  <c r="G229" i="13" s="1"/>
  <c r="DA111" i="2"/>
  <c r="G351" i="13" s="1"/>
  <c r="DB111" i="2"/>
  <c r="G473" i="13" s="1"/>
  <c r="DC111" i="2"/>
  <c r="G595" i="13" s="1"/>
  <c r="DD111" i="2"/>
  <c r="G717" i="13" s="1"/>
  <c r="CZ112" i="2"/>
  <c r="G230" i="13" s="1"/>
  <c r="DA112" i="2"/>
  <c r="G352" i="13" s="1"/>
  <c r="DB112" i="2"/>
  <c r="G474" i="13" s="1"/>
  <c r="DC112" i="2"/>
  <c r="G596" i="13" s="1"/>
  <c r="DD112" i="2"/>
  <c r="G718" i="13" s="1"/>
  <c r="CZ113" i="2"/>
  <c r="G231" i="13" s="1"/>
  <c r="DA113" i="2"/>
  <c r="G353" i="13" s="1"/>
  <c r="DB113" i="2"/>
  <c r="G475" i="13" s="1"/>
  <c r="DC113" i="2"/>
  <c r="G597" i="13" s="1"/>
  <c r="DD113" i="2"/>
  <c r="G719" i="13" s="1"/>
  <c r="CZ114" i="2"/>
  <c r="G232" i="13" s="1"/>
  <c r="DA114" i="2"/>
  <c r="G354" i="13" s="1"/>
  <c r="DB114" i="2"/>
  <c r="G476" i="13" s="1"/>
  <c r="DC114" i="2"/>
  <c r="G598" i="13" s="1"/>
  <c r="DD114" i="2"/>
  <c r="G720" i="13" s="1"/>
  <c r="CZ115" i="2"/>
  <c r="G233" i="13" s="1"/>
  <c r="DA115" i="2"/>
  <c r="G355" i="13" s="1"/>
  <c r="DB115" i="2"/>
  <c r="G477" i="13" s="1"/>
  <c r="DC115" i="2"/>
  <c r="G599" i="13" s="1"/>
  <c r="DD115" i="2"/>
  <c r="G721" i="13" s="1"/>
  <c r="CZ116" i="2"/>
  <c r="G234" i="13" s="1"/>
  <c r="DA116" i="2"/>
  <c r="G356" i="13" s="1"/>
  <c r="DB116" i="2"/>
  <c r="G478" i="13" s="1"/>
  <c r="DC116" i="2"/>
  <c r="G600" i="13" s="1"/>
  <c r="DD116" i="2"/>
  <c r="G722" i="13" s="1"/>
  <c r="CZ117" i="2"/>
  <c r="G235" i="13" s="1"/>
  <c r="DA117" i="2"/>
  <c r="G357" i="13" s="1"/>
  <c r="DB117" i="2"/>
  <c r="G479" i="13" s="1"/>
  <c r="DC117" i="2"/>
  <c r="G601" i="13" s="1"/>
  <c r="DD117" i="2"/>
  <c r="G723" i="13" s="1"/>
  <c r="CZ118" i="2"/>
  <c r="G236" i="13" s="1"/>
  <c r="DA118" i="2"/>
  <c r="G358" i="13" s="1"/>
  <c r="DB118" i="2"/>
  <c r="G480" i="13" s="1"/>
  <c r="DC118" i="2"/>
  <c r="G602" i="13" s="1"/>
  <c r="DD118" i="2"/>
  <c r="G724" i="13" s="1"/>
  <c r="CZ119" i="2"/>
  <c r="G237" i="13" s="1"/>
  <c r="DA119" i="2"/>
  <c r="G359" i="13" s="1"/>
  <c r="DB119" i="2"/>
  <c r="G481" i="13" s="1"/>
  <c r="DC119" i="2"/>
  <c r="G603" i="13" s="1"/>
  <c r="DD119" i="2"/>
  <c r="G725" i="13" s="1"/>
  <c r="CZ120" i="2"/>
  <c r="G238" i="13" s="1"/>
  <c r="DA120" i="2"/>
  <c r="G360" i="13" s="1"/>
  <c r="DB120" i="2"/>
  <c r="G482" i="13" s="1"/>
  <c r="DC120" i="2"/>
  <c r="G604" i="13" s="1"/>
  <c r="DD120" i="2"/>
  <c r="G726" i="13" s="1"/>
  <c r="CZ121" i="2"/>
  <c r="G239" i="13" s="1"/>
  <c r="DA121" i="2"/>
  <c r="G361" i="13" s="1"/>
  <c r="DB121" i="2"/>
  <c r="G483" i="13" s="1"/>
  <c r="DC121" i="2"/>
  <c r="G605" i="13" s="1"/>
  <c r="DD121" i="2"/>
  <c r="G727" i="13" s="1"/>
  <c r="CZ122" i="2"/>
  <c r="G240" i="13" s="1"/>
  <c r="DA122" i="2"/>
  <c r="G362" i="13" s="1"/>
  <c r="DB122" i="2"/>
  <c r="G484" i="13" s="1"/>
  <c r="DC122" i="2"/>
  <c r="G606" i="13" s="1"/>
  <c r="DD122" i="2"/>
  <c r="G728" i="13" s="1"/>
  <c r="CZ123" i="2"/>
  <c r="G241" i="13" s="1"/>
  <c r="DA123" i="2"/>
  <c r="G363" i="13" s="1"/>
  <c r="DB123" i="2"/>
  <c r="G485" i="13" s="1"/>
  <c r="DC123" i="2"/>
  <c r="G607" i="13" s="1"/>
  <c r="DD123" i="2"/>
  <c r="G729" i="13" s="1"/>
  <c r="CZ124" i="2"/>
  <c r="G242" i="13" s="1"/>
  <c r="DA124" i="2"/>
  <c r="G364" i="13" s="1"/>
  <c r="DB124" i="2"/>
  <c r="G486" i="13" s="1"/>
  <c r="DC124" i="2"/>
  <c r="G608" i="13" s="1"/>
  <c r="DD124" i="2"/>
  <c r="G730" i="13" s="1"/>
  <c r="CZ125" i="2"/>
  <c r="G243" i="13" s="1"/>
  <c r="DA125" i="2"/>
  <c r="G365" i="13" s="1"/>
  <c r="DB125" i="2"/>
  <c r="G487" i="13" s="1"/>
  <c r="DC125" i="2"/>
  <c r="G609" i="13" s="1"/>
  <c r="DD125" i="2"/>
  <c r="G731" i="13" s="1"/>
  <c r="CZ126" i="2"/>
  <c r="G244" i="13" s="1"/>
  <c r="DA126" i="2"/>
  <c r="G366" i="13" s="1"/>
  <c r="DB126" i="2"/>
  <c r="G488" i="13" s="1"/>
  <c r="DC126" i="2"/>
  <c r="G610" i="13" s="1"/>
  <c r="DD126" i="2"/>
  <c r="G732" i="13" s="1"/>
  <c r="CZ127" i="2"/>
  <c r="G245" i="13" s="1"/>
  <c r="DA127" i="2"/>
  <c r="G367" i="13" s="1"/>
  <c r="DB127" i="2"/>
  <c r="G489" i="13" s="1"/>
  <c r="DC127" i="2"/>
  <c r="G611" i="13" s="1"/>
  <c r="DD127" i="2"/>
  <c r="G733" i="13" s="1"/>
  <c r="DD68" i="2"/>
  <c r="G674" i="13" s="1"/>
  <c r="DC68" i="2"/>
  <c r="G552" i="13" s="1"/>
  <c r="DB68" i="2"/>
  <c r="G430" i="13" s="1"/>
  <c r="DA68" i="2"/>
  <c r="G308" i="13" s="1"/>
  <c r="CZ68" i="2"/>
  <c r="G186" i="13" s="1"/>
  <c r="CZ7" i="2"/>
  <c r="G125" i="13" s="1"/>
  <c r="DA7" i="2"/>
  <c r="G247" i="13" s="1"/>
  <c r="DB7" i="2"/>
  <c r="G369" i="13" s="1"/>
  <c r="DC7" i="2"/>
  <c r="G491" i="13" s="1"/>
  <c r="DD7" i="2"/>
  <c r="G613" i="13" s="1"/>
  <c r="CZ8" i="2"/>
  <c r="G126" i="13" s="1"/>
  <c r="DA8" i="2"/>
  <c r="G248" i="13" s="1"/>
  <c r="DB8" i="2"/>
  <c r="G370" i="13" s="1"/>
  <c r="DC8" i="2"/>
  <c r="G492" i="13" s="1"/>
  <c r="DD8" i="2"/>
  <c r="G614" i="13" s="1"/>
  <c r="CZ9" i="2"/>
  <c r="G127" i="13" s="1"/>
  <c r="DA9" i="2"/>
  <c r="G249" i="13" s="1"/>
  <c r="DB9" i="2"/>
  <c r="G371" i="13" s="1"/>
  <c r="DC9" i="2"/>
  <c r="G493" i="13" s="1"/>
  <c r="DD9" i="2"/>
  <c r="G615" i="13" s="1"/>
  <c r="CZ10" i="2"/>
  <c r="G128" i="13" s="1"/>
  <c r="DA10" i="2"/>
  <c r="G250" i="13" s="1"/>
  <c r="DB10" i="2"/>
  <c r="G372" i="13" s="1"/>
  <c r="DC10" i="2"/>
  <c r="G494" i="13" s="1"/>
  <c r="DD10" i="2"/>
  <c r="G616" i="13" s="1"/>
  <c r="CZ11" i="2"/>
  <c r="G129" i="13" s="1"/>
  <c r="DA11" i="2"/>
  <c r="G251" i="13" s="1"/>
  <c r="DB11" i="2"/>
  <c r="G373" i="13" s="1"/>
  <c r="DC11" i="2"/>
  <c r="G495" i="13" s="1"/>
  <c r="DD11" i="2"/>
  <c r="G617" i="13" s="1"/>
  <c r="CZ12" i="2"/>
  <c r="G130" i="13" s="1"/>
  <c r="DA12" i="2"/>
  <c r="G252" i="13" s="1"/>
  <c r="DB12" i="2"/>
  <c r="G374" i="13" s="1"/>
  <c r="DC12" i="2"/>
  <c r="G496" i="13" s="1"/>
  <c r="DD12" i="2"/>
  <c r="G618" i="13" s="1"/>
  <c r="CZ13" i="2"/>
  <c r="G131" i="13" s="1"/>
  <c r="DA13" i="2"/>
  <c r="G253" i="13" s="1"/>
  <c r="DB13" i="2"/>
  <c r="G375" i="13" s="1"/>
  <c r="DC13" i="2"/>
  <c r="G497" i="13" s="1"/>
  <c r="DD13" i="2"/>
  <c r="G619" i="13" s="1"/>
  <c r="CZ14" i="2"/>
  <c r="G132" i="13" s="1"/>
  <c r="DA14" i="2"/>
  <c r="G254" i="13" s="1"/>
  <c r="DB14" i="2"/>
  <c r="G376" i="13" s="1"/>
  <c r="DC14" i="2"/>
  <c r="G498" i="13" s="1"/>
  <c r="DD14" i="2"/>
  <c r="G620" i="13" s="1"/>
  <c r="CZ15" i="2"/>
  <c r="G133" i="13" s="1"/>
  <c r="DA15" i="2"/>
  <c r="G255" i="13" s="1"/>
  <c r="DB15" i="2"/>
  <c r="G377" i="13" s="1"/>
  <c r="DC15" i="2"/>
  <c r="G499" i="13" s="1"/>
  <c r="DD15" i="2"/>
  <c r="G621" i="13" s="1"/>
  <c r="CZ16" i="2"/>
  <c r="G134" i="13" s="1"/>
  <c r="DA16" i="2"/>
  <c r="G256" i="13" s="1"/>
  <c r="DB16" i="2"/>
  <c r="G378" i="13" s="1"/>
  <c r="DC16" i="2"/>
  <c r="G500" i="13" s="1"/>
  <c r="DD16" i="2"/>
  <c r="G622" i="13" s="1"/>
  <c r="CZ17" i="2"/>
  <c r="G135" i="13" s="1"/>
  <c r="DA17" i="2"/>
  <c r="G257" i="13" s="1"/>
  <c r="DB17" i="2"/>
  <c r="G379" i="13" s="1"/>
  <c r="DC17" i="2"/>
  <c r="G501" i="13" s="1"/>
  <c r="DD17" i="2"/>
  <c r="G623" i="13" s="1"/>
  <c r="CZ18" i="2"/>
  <c r="G136" i="13" s="1"/>
  <c r="DA18" i="2"/>
  <c r="G258" i="13" s="1"/>
  <c r="DB18" i="2"/>
  <c r="G380" i="13" s="1"/>
  <c r="DC18" i="2"/>
  <c r="G502" i="13" s="1"/>
  <c r="DD18" i="2"/>
  <c r="G624" i="13" s="1"/>
  <c r="CZ19" i="2"/>
  <c r="G137" i="13" s="1"/>
  <c r="DA19" i="2"/>
  <c r="G259" i="13" s="1"/>
  <c r="DB19" i="2"/>
  <c r="G381" i="13" s="1"/>
  <c r="DC19" i="2"/>
  <c r="G503" i="13" s="1"/>
  <c r="DD19" i="2"/>
  <c r="G625" i="13" s="1"/>
  <c r="CZ20" i="2"/>
  <c r="G138" i="13" s="1"/>
  <c r="DA20" i="2"/>
  <c r="G260" i="13" s="1"/>
  <c r="DB20" i="2"/>
  <c r="G382" i="13" s="1"/>
  <c r="DC20" i="2"/>
  <c r="G504" i="13" s="1"/>
  <c r="DD20" i="2"/>
  <c r="G626" i="13" s="1"/>
  <c r="CZ21" i="2"/>
  <c r="G139" i="13" s="1"/>
  <c r="DA21" i="2"/>
  <c r="G261" i="13" s="1"/>
  <c r="DB21" i="2"/>
  <c r="G383" i="13" s="1"/>
  <c r="DC21" i="2"/>
  <c r="G505" i="13" s="1"/>
  <c r="DD21" i="2"/>
  <c r="G627" i="13" s="1"/>
  <c r="CZ22" i="2"/>
  <c r="G140" i="13" s="1"/>
  <c r="DA22" i="2"/>
  <c r="G262" i="13" s="1"/>
  <c r="DB22" i="2"/>
  <c r="G384" i="13" s="1"/>
  <c r="DC22" i="2"/>
  <c r="G506" i="13" s="1"/>
  <c r="DD22" i="2"/>
  <c r="G628" i="13" s="1"/>
  <c r="CZ23" i="2"/>
  <c r="G141" i="13" s="1"/>
  <c r="DA23" i="2"/>
  <c r="G263" i="13" s="1"/>
  <c r="DB23" i="2"/>
  <c r="G385" i="13" s="1"/>
  <c r="DC23" i="2"/>
  <c r="G507" i="13" s="1"/>
  <c r="DD23" i="2"/>
  <c r="G629" i="13" s="1"/>
  <c r="CZ24" i="2"/>
  <c r="G142" i="13" s="1"/>
  <c r="DA24" i="2"/>
  <c r="G264" i="13" s="1"/>
  <c r="DB24" i="2"/>
  <c r="G386" i="13" s="1"/>
  <c r="DC24" i="2"/>
  <c r="G508" i="13" s="1"/>
  <c r="DD24" i="2"/>
  <c r="G630" i="13" s="1"/>
  <c r="CZ25" i="2"/>
  <c r="G143" i="13" s="1"/>
  <c r="DA25" i="2"/>
  <c r="G265" i="13" s="1"/>
  <c r="DB25" i="2"/>
  <c r="G387" i="13" s="1"/>
  <c r="DC25" i="2"/>
  <c r="G509" i="13" s="1"/>
  <c r="DD25" i="2"/>
  <c r="G631" i="13" s="1"/>
  <c r="CZ26" i="2"/>
  <c r="G144" i="13" s="1"/>
  <c r="DA26" i="2"/>
  <c r="G266" i="13" s="1"/>
  <c r="DB26" i="2"/>
  <c r="G388" i="13" s="1"/>
  <c r="DC26" i="2"/>
  <c r="G510" i="13" s="1"/>
  <c r="DD26" i="2"/>
  <c r="G632" i="13" s="1"/>
  <c r="CZ27" i="2"/>
  <c r="G145" i="13" s="1"/>
  <c r="DA27" i="2"/>
  <c r="G267" i="13" s="1"/>
  <c r="DB27" i="2"/>
  <c r="G389" i="13" s="1"/>
  <c r="DC27" i="2"/>
  <c r="G511" i="13" s="1"/>
  <c r="DD27" i="2"/>
  <c r="G633" i="13" s="1"/>
  <c r="CZ28" i="2"/>
  <c r="G146" i="13" s="1"/>
  <c r="DA28" i="2"/>
  <c r="G268" i="13" s="1"/>
  <c r="DB28" i="2"/>
  <c r="G390" i="13" s="1"/>
  <c r="DC28" i="2"/>
  <c r="G512" i="13" s="1"/>
  <c r="DD28" i="2"/>
  <c r="G634" i="13" s="1"/>
  <c r="CZ29" i="2"/>
  <c r="G147" i="13" s="1"/>
  <c r="DA29" i="2"/>
  <c r="G269" i="13" s="1"/>
  <c r="DB29" i="2"/>
  <c r="G391" i="13" s="1"/>
  <c r="DC29" i="2"/>
  <c r="G513" i="13" s="1"/>
  <c r="DD29" i="2"/>
  <c r="G635" i="13" s="1"/>
  <c r="CZ30" i="2"/>
  <c r="G148" i="13" s="1"/>
  <c r="DA30" i="2"/>
  <c r="G270" i="13" s="1"/>
  <c r="DB30" i="2"/>
  <c r="G392" i="13" s="1"/>
  <c r="DC30" i="2"/>
  <c r="G514" i="13" s="1"/>
  <c r="DD30" i="2"/>
  <c r="G636" i="13" s="1"/>
  <c r="CZ31" i="2"/>
  <c r="G149" i="13" s="1"/>
  <c r="DA31" i="2"/>
  <c r="G271" i="13" s="1"/>
  <c r="DB31" i="2"/>
  <c r="G393" i="13" s="1"/>
  <c r="DC31" i="2"/>
  <c r="G515" i="13" s="1"/>
  <c r="DD31" i="2"/>
  <c r="G637" i="13" s="1"/>
  <c r="CZ32" i="2"/>
  <c r="G150" i="13" s="1"/>
  <c r="DA32" i="2"/>
  <c r="G272" i="13" s="1"/>
  <c r="DB32" i="2"/>
  <c r="G394" i="13" s="1"/>
  <c r="DC32" i="2"/>
  <c r="G516" i="13" s="1"/>
  <c r="DD32" i="2"/>
  <c r="G638" i="13" s="1"/>
  <c r="CZ33" i="2"/>
  <c r="G151" i="13" s="1"/>
  <c r="DA33" i="2"/>
  <c r="G273" i="13" s="1"/>
  <c r="DB33" i="2"/>
  <c r="G395" i="13" s="1"/>
  <c r="DC33" i="2"/>
  <c r="G517" i="13" s="1"/>
  <c r="DD33" i="2"/>
  <c r="G639" i="13" s="1"/>
  <c r="CZ34" i="2"/>
  <c r="G152" i="13" s="1"/>
  <c r="DA34" i="2"/>
  <c r="G274" i="13" s="1"/>
  <c r="DB34" i="2"/>
  <c r="G396" i="13" s="1"/>
  <c r="DC34" i="2"/>
  <c r="G518" i="13" s="1"/>
  <c r="DD34" i="2"/>
  <c r="G640" i="13" s="1"/>
  <c r="CZ35" i="2"/>
  <c r="G153" i="13" s="1"/>
  <c r="DA35" i="2"/>
  <c r="G275" i="13" s="1"/>
  <c r="DB35" i="2"/>
  <c r="G397" i="13" s="1"/>
  <c r="DC35" i="2"/>
  <c r="G519" i="13" s="1"/>
  <c r="DD35" i="2"/>
  <c r="G641" i="13" s="1"/>
  <c r="CZ36" i="2"/>
  <c r="G154" i="13" s="1"/>
  <c r="DA36" i="2"/>
  <c r="G276" i="13" s="1"/>
  <c r="DB36" i="2"/>
  <c r="G398" i="13" s="1"/>
  <c r="DC36" i="2"/>
  <c r="G520" i="13" s="1"/>
  <c r="DD36" i="2"/>
  <c r="G642" i="13" s="1"/>
  <c r="CZ37" i="2"/>
  <c r="G155" i="13" s="1"/>
  <c r="DA37" i="2"/>
  <c r="G277" i="13" s="1"/>
  <c r="DB37" i="2"/>
  <c r="G399" i="13" s="1"/>
  <c r="DC37" i="2"/>
  <c r="G521" i="13" s="1"/>
  <c r="DD37" i="2"/>
  <c r="G643" i="13" s="1"/>
  <c r="CZ38" i="2"/>
  <c r="G156" i="13" s="1"/>
  <c r="DA38" i="2"/>
  <c r="G278" i="13" s="1"/>
  <c r="DB38" i="2"/>
  <c r="G400" i="13" s="1"/>
  <c r="DC38" i="2"/>
  <c r="G522" i="13" s="1"/>
  <c r="DD38" i="2"/>
  <c r="G644" i="13" s="1"/>
  <c r="CZ39" i="2"/>
  <c r="G157" i="13" s="1"/>
  <c r="DA39" i="2"/>
  <c r="G279" i="13" s="1"/>
  <c r="DB39" i="2"/>
  <c r="G401" i="13" s="1"/>
  <c r="DC39" i="2"/>
  <c r="G523" i="13" s="1"/>
  <c r="DD39" i="2"/>
  <c r="G645" i="13" s="1"/>
  <c r="CZ40" i="2"/>
  <c r="G158" i="13" s="1"/>
  <c r="DA40" i="2"/>
  <c r="G280" i="13" s="1"/>
  <c r="DB40" i="2"/>
  <c r="G402" i="13" s="1"/>
  <c r="DC40" i="2"/>
  <c r="G524" i="13" s="1"/>
  <c r="DD40" i="2"/>
  <c r="G646" i="13" s="1"/>
  <c r="CZ41" i="2"/>
  <c r="G159" i="13" s="1"/>
  <c r="DA41" i="2"/>
  <c r="G281" i="13" s="1"/>
  <c r="DB41" i="2"/>
  <c r="G403" i="13" s="1"/>
  <c r="DC41" i="2"/>
  <c r="G525" i="13" s="1"/>
  <c r="DD41" i="2"/>
  <c r="G647" i="13" s="1"/>
  <c r="CZ42" i="2"/>
  <c r="G160" i="13" s="1"/>
  <c r="DA42" i="2"/>
  <c r="G282" i="13" s="1"/>
  <c r="DB42" i="2"/>
  <c r="G404" i="13" s="1"/>
  <c r="DC42" i="2"/>
  <c r="G526" i="13" s="1"/>
  <c r="DD42" i="2"/>
  <c r="G648" i="13" s="1"/>
  <c r="CZ43" i="2"/>
  <c r="G161" i="13" s="1"/>
  <c r="DA43" i="2"/>
  <c r="G283" i="13" s="1"/>
  <c r="DB43" i="2"/>
  <c r="G405" i="13" s="1"/>
  <c r="DC43" i="2"/>
  <c r="G527" i="13" s="1"/>
  <c r="DD43" i="2"/>
  <c r="G649" i="13" s="1"/>
  <c r="CZ44" i="2"/>
  <c r="G162" i="13" s="1"/>
  <c r="DA44" i="2"/>
  <c r="G284" i="13" s="1"/>
  <c r="DB44" i="2"/>
  <c r="G406" i="13" s="1"/>
  <c r="DC44" i="2"/>
  <c r="G528" i="13" s="1"/>
  <c r="DD44" i="2"/>
  <c r="G650" i="13" s="1"/>
  <c r="CZ45" i="2"/>
  <c r="G163" i="13" s="1"/>
  <c r="DA45" i="2"/>
  <c r="G285" i="13" s="1"/>
  <c r="DB45" i="2"/>
  <c r="G407" i="13" s="1"/>
  <c r="DC45" i="2"/>
  <c r="G529" i="13" s="1"/>
  <c r="DD45" i="2"/>
  <c r="G651" i="13" s="1"/>
  <c r="CZ46" i="2"/>
  <c r="G164" i="13" s="1"/>
  <c r="DA46" i="2"/>
  <c r="G286" i="13" s="1"/>
  <c r="DB46" i="2"/>
  <c r="G408" i="13" s="1"/>
  <c r="DC46" i="2"/>
  <c r="G530" i="13" s="1"/>
  <c r="DD46" i="2"/>
  <c r="G652" i="13" s="1"/>
  <c r="CZ47" i="2"/>
  <c r="G165" i="13" s="1"/>
  <c r="DA47" i="2"/>
  <c r="G287" i="13" s="1"/>
  <c r="DB47" i="2"/>
  <c r="G409" i="13" s="1"/>
  <c r="DC47" i="2"/>
  <c r="G531" i="13" s="1"/>
  <c r="DD47" i="2"/>
  <c r="G653" i="13" s="1"/>
  <c r="CZ48" i="2"/>
  <c r="G166" i="13" s="1"/>
  <c r="DA48" i="2"/>
  <c r="G288" i="13" s="1"/>
  <c r="DB48" i="2"/>
  <c r="G410" i="13" s="1"/>
  <c r="DC48" i="2"/>
  <c r="G532" i="13" s="1"/>
  <c r="DD48" i="2"/>
  <c r="G654" i="13" s="1"/>
  <c r="CZ49" i="2"/>
  <c r="G167" i="13" s="1"/>
  <c r="DA49" i="2"/>
  <c r="G289" i="13" s="1"/>
  <c r="DB49" i="2"/>
  <c r="G411" i="13" s="1"/>
  <c r="DC49" i="2"/>
  <c r="G533" i="13" s="1"/>
  <c r="DD49" i="2"/>
  <c r="G655" i="13" s="1"/>
  <c r="CZ50" i="2"/>
  <c r="G168" i="13" s="1"/>
  <c r="DA50" i="2"/>
  <c r="G290" i="13" s="1"/>
  <c r="DB50" i="2"/>
  <c r="G412" i="13" s="1"/>
  <c r="DC50" i="2"/>
  <c r="G534" i="13" s="1"/>
  <c r="DD50" i="2"/>
  <c r="G656" i="13" s="1"/>
  <c r="CZ51" i="2"/>
  <c r="G169" i="13" s="1"/>
  <c r="DA51" i="2"/>
  <c r="G291" i="13" s="1"/>
  <c r="DB51" i="2"/>
  <c r="G413" i="13" s="1"/>
  <c r="DC51" i="2"/>
  <c r="G535" i="13" s="1"/>
  <c r="DD51" i="2"/>
  <c r="G657" i="13" s="1"/>
  <c r="CZ52" i="2"/>
  <c r="G170" i="13" s="1"/>
  <c r="DA52" i="2"/>
  <c r="G292" i="13" s="1"/>
  <c r="DB52" i="2"/>
  <c r="G414" i="13" s="1"/>
  <c r="DC52" i="2"/>
  <c r="G536" i="13" s="1"/>
  <c r="DD52" i="2"/>
  <c r="G658" i="13" s="1"/>
  <c r="CZ53" i="2"/>
  <c r="G171" i="13" s="1"/>
  <c r="DA53" i="2"/>
  <c r="G293" i="13" s="1"/>
  <c r="DB53" i="2"/>
  <c r="G415" i="13" s="1"/>
  <c r="DC53" i="2"/>
  <c r="G537" i="13" s="1"/>
  <c r="DD53" i="2"/>
  <c r="G659" i="13" s="1"/>
  <c r="CZ54" i="2"/>
  <c r="G172" i="13" s="1"/>
  <c r="DA54" i="2"/>
  <c r="G294" i="13" s="1"/>
  <c r="DB54" i="2"/>
  <c r="G416" i="13" s="1"/>
  <c r="DC54" i="2"/>
  <c r="G538" i="13" s="1"/>
  <c r="DD54" i="2"/>
  <c r="G660" i="13" s="1"/>
  <c r="CZ55" i="2"/>
  <c r="G173" i="13" s="1"/>
  <c r="DA55" i="2"/>
  <c r="G295" i="13" s="1"/>
  <c r="DB55" i="2"/>
  <c r="G417" i="13" s="1"/>
  <c r="DC55" i="2"/>
  <c r="G539" i="13" s="1"/>
  <c r="DD55" i="2"/>
  <c r="G661" i="13" s="1"/>
  <c r="CZ56" i="2"/>
  <c r="G174" i="13" s="1"/>
  <c r="DA56" i="2"/>
  <c r="G296" i="13" s="1"/>
  <c r="DB56" i="2"/>
  <c r="G418" i="13" s="1"/>
  <c r="DC56" i="2"/>
  <c r="G540" i="13" s="1"/>
  <c r="DD56" i="2"/>
  <c r="G662" i="13" s="1"/>
  <c r="CZ57" i="2"/>
  <c r="G175" i="13" s="1"/>
  <c r="DA57" i="2"/>
  <c r="G297" i="13" s="1"/>
  <c r="DB57" i="2"/>
  <c r="G419" i="13" s="1"/>
  <c r="DC57" i="2"/>
  <c r="G541" i="13" s="1"/>
  <c r="DD57" i="2"/>
  <c r="G663" i="13" s="1"/>
  <c r="CZ58" i="2"/>
  <c r="G176" i="13" s="1"/>
  <c r="DA58" i="2"/>
  <c r="G298" i="13" s="1"/>
  <c r="DB58" i="2"/>
  <c r="G420" i="13" s="1"/>
  <c r="DC58" i="2"/>
  <c r="G542" i="13" s="1"/>
  <c r="DD58" i="2"/>
  <c r="G664" i="13" s="1"/>
  <c r="CZ59" i="2"/>
  <c r="G177" i="13" s="1"/>
  <c r="DA59" i="2"/>
  <c r="G299" i="13" s="1"/>
  <c r="DB59" i="2"/>
  <c r="G421" i="13" s="1"/>
  <c r="DC59" i="2"/>
  <c r="G543" i="13" s="1"/>
  <c r="DD59" i="2"/>
  <c r="G665" i="13" s="1"/>
  <c r="CZ60" i="2"/>
  <c r="G178" i="13" s="1"/>
  <c r="DA60" i="2"/>
  <c r="G300" i="13" s="1"/>
  <c r="DB60" i="2"/>
  <c r="G422" i="13" s="1"/>
  <c r="DC60" i="2"/>
  <c r="G544" i="13" s="1"/>
  <c r="DD60" i="2"/>
  <c r="G666" i="13" s="1"/>
  <c r="CZ61" i="2"/>
  <c r="G179" i="13" s="1"/>
  <c r="DA61" i="2"/>
  <c r="G301" i="13" s="1"/>
  <c r="DB61" i="2"/>
  <c r="G423" i="13" s="1"/>
  <c r="DC61" i="2"/>
  <c r="G545" i="13" s="1"/>
  <c r="DD61" i="2"/>
  <c r="G667" i="13" s="1"/>
  <c r="CZ62" i="2"/>
  <c r="G180" i="13" s="1"/>
  <c r="DA62" i="2"/>
  <c r="G302" i="13" s="1"/>
  <c r="DB62" i="2"/>
  <c r="G424" i="13" s="1"/>
  <c r="DC62" i="2"/>
  <c r="G546" i="13" s="1"/>
  <c r="DD62" i="2"/>
  <c r="G668" i="13" s="1"/>
  <c r="CZ63" i="2"/>
  <c r="G181" i="13" s="1"/>
  <c r="DA63" i="2"/>
  <c r="G303" i="13" s="1"/>
  <c r="DB63" i="2"/>
  <c r="G425" i="13" s="1"/>
  <c r="DC63" i="2"/>
  <c r="G547" i="13" s="1"/>
  <c r="DD63" i="2"/>
  <c r="G669" i="13" s="1"/>
  <c r="CZ64" i="2"/>
  <c r="G182" i="13" s="1"/>
  <c r="DA64" i="2"/>
  <c r="G304" i="13" s="1"/>
  <c r="DB64" i="2"/>
  <c r="G426" i="13" s="1"/>
  <c r="DC64" i="2"/>
  <c r="G548" i="13" s="1"/>
  <c r="DD64" i="2"/>
  <c r="G670" i="13" s="1"/>
  <c r="CZ65" i="2"/>
  <c r="G183" i="13" s="1"/>
  <c r="DA65" i="2"/>
  <c r="G305" i="13" s="1"/>
  <c r="DB65" i="2"/>
  <c r="G427" i="13" s="1"/>
  <c r="DC65" i="2"/>
  <c r="G549" i="13" s="1"/>
  <c r="DD65" i="2"/>
  <c r="G671" i="13" s="1"/>
  <c r="DD6" i="2"/>
  <c r="G612" i="13" s="1"/>
  <c r="DC6" i="2"/>
  <c r="G490" i="13" s="1"/>
  <c r="DB6" i="2"/>
  <c r="G368" i="13" s="1"/>
  <c r="DA6" i="2"/>
  <c r="G246" i="13" s="1"/>
  <c r="CZ6" i="2"/>
  <c r="G124" i="13" s="1"/>
  <c r="CG69" i="2"/>
  <c r="C675" i="13" s="1"/>
  <c r="CG70" i="2"/>
  <c r="C676" i="13" s="1"/>
  <c r="CG71" i="2"/>
  <c r="C677" i="13" s="1"/>
  <c r="CG72" i="2"/>
  <c r="C678" i="13" s="1"/>
  <c r="CG73" i="2"/>
  <c r="C679" i="13" s="1"/>
  <c r="CG74" i="2"/>
  <c r="C680" i="13" s="1"/>
  <c r="CG75" i="2"/>
  <c r="C681" i="13" s="1"/>
  <c r="CG76" i="2"/>
  <c r="C682" i="13" s="1"/>
  <c r="CG77" i="2"/>
  <c r="C683" i="13" s="1"/>
  <c r="CG78" i="2"/>
  <c r="C684" i="13" s="1"/>
  <c r="CG79" i="2"/>
  <c r="C685" i="13" s="1"/>
  <c r="CG80" i="2"/>
  <c r="C686" i="13" s="1"/>
  <c r="CG81" i="2"/>
  <c r="C687" i="13" s="1"/>
  <c r="CG82" i="2"/>
  <c r="C688" i="13" s="1"/>
  <c r="CG83" i="2"/>
  <c r="C689" i="13" s="1"/>
  <c r="CG84" i="2"/>
  <c r="C690" i="13" s="1"/>
  <c r="CG85" i="2"/>
  <c r="C691" i="13" s="1"/>
  <c r="CG86" i="2"/>
  <c r="C692" i="13" s="1"/>
  <c r="CG87" i="2"/>
  <c r="C693" i="13" s="1"/>
  <c r="CG88" i="2"/>
  <c r="C694" i="13" s="1"/>
  <c r="CG89" i="2"/>
  <c r="C695" i="13" s="1"/>
  <c r="CG90" i="2"/>
  <c r="C696" i="13" s="1"/>
  <c r="CG91" i="2"/>
  <c r="C697" i="13" s="1"/>
  <c r="CG92" i="2"/>
  <c r="C698" i="13" s="1"/>
  <c r="CG93" i="2"/>
  <c r="C699" i="13" s="1"/>
  <c r="CG94" i="2"/>
  <c r="C700" i="13" s="1"/>
  <c r="CG95" i="2"/>
  <c r="C701" i="13" s="1"/>
  <c r="CG96" i="2"/>
  <c r="C702" i="13" s="1"/>
  <c r="CG97" i="2"/>
  <c r="C703" i="13" s="1"/>
  <c r="CG98" i="2"/>
  <c r="C704" i="13" s="1"/>
  <c r="CG99" i="2"/>
  <c r="C705" i="13" s="1"/>
  <c r="CG100" i="2"/>
  <c r="C706" i="13" s="1"/>
  <c r="CG101" i="2"/>
  <c r="C707" i="13" s="1"/>
  <c r="CG102" i="2"/>
  <c r="C708" i="13" s="1"/>
  <c r="CG103" i="2"/>
  <c r="C709" i="13" s="1"/>
  <c r="CG104" i="2"/>
  <c r="C710" i="13" s="1"/>
  <c r="CG105" i="2"/>
  <c r="C711" i="13" s="1"/>
  <c r="CG106" i="2"/>
  <c r="C712" i="13" s="1"/>
  <c r="CG107" i="2"/>
  <c r="C713" i="13" s="1"/>
  <c r="CG108" i="2"/>
  <c r="C714" i="13" s="1"/>
  <c r="CG109" i="2"/>
  <c r="C715" i="13" s="1"/>
  <c r="CG110" i="2"/>
  <c r="C716" i="13" s="1"/>
  <c r="CG111" i="2"/>
  <c r="C717" i="13" s="1"/>
  <c r="CG112" i="2"/>
  <c r="C718" i="13" s="1"/>
  <c r="CG113" i="2"/>
  <c r="C719" i="13" s="1"/>
  <c r="CG114" i="2"/>
  <c r="C720" i="13" s="1"/>
  <c r="CG115" i="2"/>
  <c r="C721" i="13" s="1"/>
  <c r="CG116" i="2"/>
  <c r="C722" i="13" s="1"/>
  <c r="CG117" i="2"/>
  <c r="C723" i="13" s="1"/>
  <c r="CG118" i="2"/>
  <c r="C724" i="13" s="1"/>
  <c r="CG119" i="2"/>
  <c r="C725" i="13" s="1"/>
  <c r="CG120" i="2"/>
  <c r="C726" i="13" s="1"/>
  <c r="CG121" i="2"/>
  <c r="C727" i="13" s="1"/>
  <c r="CG122" i="2"/>
  <c r="C728" i="13" s="1"/>
  <c r="CG123" i="2"/>
  <c r="C729" i="13" s="1"/>
  <c r="CG124" i="2"/>
  <c r="C730" i="13" s="1"/>
  <c r="CG125" i="2"/>
  <c r="C731" i="13" s="1"/>
  <c r="CG126" i="2"/>
  <c r="C732" i="13" s="1"/>
  <c r="CG127" i="2"/>
  <c r="C733" i="13" s="1"/>
  <c r="CG68" i="2"/>
  <c r="C674" i="13" s="1"/>
  <c r="CG7" i="2"/>
  <c r="C613" i="13" s="1"/>
  <c r="CG8" i="2"/>
  <c r="C614" i="13" s="1"/>
  <c r="CG9" i="2"/>
  <c r="C615" i="13" s="1"/>
  <c r="CG10" i="2"/>
  <c r="C616" i="13" s="1"/>
  <c r="CG11" i="2"/>
  <c r="C617" i="13" s="1"/>
  <c r="CG12" i="2"/>
  <c r="C618" i="13" s="1"/>
  <c r="CG13" i="2"/>
  <c r="C619" i="13" s="1"/>
  <c r="CG14" i="2"/>
  <c r="C620" i="13" s="1"/>
  <c r="CG15" i="2"/>
  <c r="C621" i="13" s="1"/>
  <c r="CG16" i="2"/>
  <c r="C622" i="13" s="1"/>
  <c r="CG17" i="2"/>
  <c r="C623" i="13" s="1"/>
  <c r="CG18" i="2"/>
  <c r="C624" i="13" s="1"/>
  <c r="CG19" i="2"/>
  <c r="C625" i="13" s="1"/>
  <c r="CG20" i="2"/>
  <c r="C626" i="13" s="1"/>
  <c r="CG21" i="2"/>
  <c r="C627" i="13" s="1"/>
  <c r="CG22" i="2"/>
  <c r="C628" i="13" s="1"/>
  <c r="CG23" i="2"/>
  <c r="C629" i="13" s="1"/>
  <c r="CG24" i="2"/>
  <c r="C630" i="13" s="1"/>
  <c r="CG25" i="2"/>
  <c r="C631" i="13" s="1"/>
  <c r="CG26" i="2"/>
  <c r="C632" i="13" s="1"/>
  <c r="CG27" i="2"/>
  <c r="C633" i="13" s="1"/>
  <c r="CG28" i="2"/>
  <c r="C634" i="13" s="1"/>
  <c r="CG29" i="2"/>
  <c r="C635" i="13" s="1"/>
  <c r="CG30" i="2"/>
  <c r="C636" i="13" s="1"/>
  <c r="CG31" i="2"/>
  <c r="C637" i="13" s="1"/>
  <c r="CG32" i="2"/>
  <c r="C638" i="13" s="1"/>
  <c r="CG33" i="2"/>
  <c r="C639" i="13" s="1"/>
  <c r="CG34" i="2"/>
  <c r="C640" i="13" s="1"/>
  <c r="CG35" i="2"/>
  <c r="C641" i="13" s="1"/>
  <c r="CG36" i="2"/>
  <c r="C642" i="13" s="1"/>
  <c r="CG37" i="2"/>
  <c r="C643" i="13" s="1"/>
  <c r="CG38" i="2"/>
  <c r="C644" i="13" s="1"/>
  <c r="CG39" i="2"/>
  <c r="C645" i="13" s="1"/>
  <c r="CG40" i="2"/>
  <c r="C646" i="13" s="1"/>
  <c r="CG41" i="2"/>
  <c r="C647" i="13" s="1"/>
  <c r="CG42" i="2"/>
  <c r="C648" i="13" s="1"/>
  <c r="CG43" i="2"/>
  <c r="C649" i="13" s="1"/>
  <c r="CG44" i="2"/>
  <c r="C650" i="13" s="1"/>
  <c r="CG45" i="2"/>
  <c r="C651" i="13" s="1"/>
  <c r="CG46" i="2"/>
  <c r="C652" i="13" s="1"/>
  <c r="CG47" i="2"/>
  <c r="C653" i="13" s="1"/>
  <c r="CG48" i="2"/>
  <c r="C654" i="13" s="1"/>
  <c r="CG49" i="2"/>
  <c r="C655" i="13" s="1"/>
  <c r="CG50" i="2"/>
  <c r="C656" i="13" s="1"/>
  <c r="CG51" i="2"/>
  <c r="C657" i="13" s="1"/>
  <c r="CG52" i="2"/>
  <c r="C658" i="13" s="1"/>
  <c r="CG53" i="2"/>
  <c r="C659" i="13" s="1"/>
  <c r="CG54" i="2"/>
  <c r="C660" i="13" s="1"/>
  <c r="CG55" i="2"/>
  <c r="C661" i="13" s="1"/>
  <c r="CG56" i="2"/>
  <c r="C662" i="13" s="1"/>
  <c r="CG57" i="2"/>
  <c r="C663" i="13" s="1"/>
  <c r="CG58" i="2"/>
  <c r="C664" i="13" s="1"/>
  <c r="CG59" i="2"/>
  <c r="C665" i="13" s="1"/>
  <c r="CG60" i="2"/>
  <c r="C666" i="13" s="1"/>
  <c r="CG61" i="2"/>
  <c r="C667" i="13" s="1"/>
  <c r="CG62" i="2"/>
  <c r="C668" i="13" s="1"/>
  <c r="CG63" i="2"/>
  <c r="C669" i="13" s="1"/>
  <c r="CG64" i="2"/>
  <c r="C670" i="13" s="1"/>
  <c r="CG65" i="2"/>
  <c r="C671" i="13" s="1"/>
  <c r="CG6" i="2"/>
  <c r="C612" i="13" s="1"/>
  <c r="CF69" i="2"/>
  <c r="C553" i="13" s="1"/>
  <c r="CF70" i="2"/>
  <c r="C554" i="13" s="1"/>
  <c r="CF71" i="2"/>
  <c r="C555" i="13" s="1"/>
  <c r="CF72" i="2"/>
  <c r="C556" i="13" s="1"/>
  <c r="CF73" i="2"/>
  <c r="C557" i="13" s="1"/>
  <c r="CF74" i="2"/>
  <c r="C558" i="13" s="1"/>
  <c r="CF75" i="2"/>
  <c r="C559" i="13" s="1"/>
  <c r="CF76" i="2"/>
  <c r="C560" i="13" s="1"/>
  <c r="CF77" i="2"/>
  <c r="C561" i="13" s="1"/>
  <c r="CF78" i="2"/>
  <c r="C562" i="13" s="1"/>
  <c r="CF79" i="2"/>
  <c r="C563" i="13" s="1"/>
  <c r="CF80" i="2"/>
  <c r="C564" i="13" s="1"/>
  <c r="CF81" i="2"/>
  <c r="C565" i="13" s="1"/>
  <c r="CF82" i="2"/>
  <c r="C566" i="13" s="1"/>
  <c r="CF83" i="2"/>
  <c r="C567" i="13" s="1"/>
  <c r="CF84" i="2"/>
  <c r="C568" i="13" s="1"/>
  <c r="CF85" i="2"/>
  <c r="C569" i="13" s="1"/>
  <c r="CF86" i="2"/>
  <c r="C570" i="13" s="1"/>
  <c r="CF87" i="2"/>
  <c r="C571" i="13" s="1"/>
  <c r="CF88" i="2"/>
  <c r="C572" i="13" s="1"/>
  <c r="CF89" i="2"/>
  <c r="C573" i="13" s="1"/>
  <c r="CF90" i="2"/>
  <c r="C574" i="13" s="1"/>
  <c r="CF91" i="2"/>
  <c r="C575" i="13" s="1"/>
  <c r="CF92" i="2"/>
  <c r="C576" i="13" s="1"/>
  <c r="CF93" i="2"/>
  <c r="C577" i="13" s="1"/>
  <c r="CF94" i="2"/>
  <c r="C578" i="13" s="1"/>
  <c r="CF95" i="2"/>
  <c r="C579" i="13" s="1"/>
  <c r="CF96" i="2"/>
  <c r="C580" i="13" s="1"/>
  <c r="CF97" i="2"/>
  <c r="C581" i="13" s="1"/>
  <c r="CF98" i="2"/>
  <c r="C582" i="13" s="1"/>
  <c r="CF99" i="2"/>
  <c r="C583" i="13" s="1"/>
  <c r="CF100" i="2"/>
  <c r="C584" i="13" s="1"/>
  <c r="CF101" i="2"/>
  <c r="C585" i="13" s="1"/>
  <c r="CF102" i="2"/>
  <c r="C586" i="13" s="1"/>
  <c r="CF103" i="2"/>
  <c r="C587" i="13" s="1"/>
  <c r="CF104" i="2"/>
  <c r="C588" i="13" s="1"/>
  <c r="CF105" i="2"/>
  <c r="C589" i="13" s="1"/>
  <c r="CF106" i="2"/>
  <c r="C590" i="13" s="1"/>
  <c r="CF107" i="2"/>
  <c r="C591" i="13" s="1"/>
  <c r="CF108" i="2"/>
  <c r="C592" i="13" s="1"/>
  <c r="CF109" i="2"/>
  <c r="C593" i="13" s="1"/>
  <c r="CF110" i="2"/>
  <c r="C594" i="13" s="1"/>
  <c r="CF111" i="2"/>
  <c r="C595" i="13" s="1"/>
  <c r="CF112" i="2"/>
  <c r="C596" i="13" s="1"/>
  <c r="CF113" i="2"/>
  <c r="C597" i="13" s="1"/>
  <c r="CF114" i="2"/>
  <c r="C598" i="13" s="1"/>
  <c r="CF115" i="2"/>
  <c r="C599" i="13" s="1"/>
  <c r="CF116" i="2"/>
  <c r="C600" i="13" s="1"/>
  <c r="CF117" i="2"/>
  <c r="C601" i="13" s="1"/>
  <c r="CF118" i="2"/>
  <c r="C602" i="13" s="1"/>
  <c r="CF119" i="2"/>
  <c r="C603" i="13" s="1"/>
  <c r="CF120" i="2"/>
  <c r="C604" i="13" s="1"/>
  <c r="CF121" i="2"/>
  <c r="C605" i="13" s="1"/>
  <c r="CF122" i="2"/>
  <c r="C606" i="13" s="1"/>
  <c r="CF123" i="2"/>
  <c r="C607" i="13" s="1"/>
  <c r="CF124" i="2"/>
  <c r="C608" i="13" s="1"/>
  <c r="CF125" i="2"/>
  <c r="C609" i="13" s="1"/>
  <c r="CF126" i="2"/>
  <c r="C610" i="13" s="1"/>
  <c r="CF127" i="2"/>
  <c r="C611" i="13" s="1"/>
  <c r="CF68" i="2"/>
  <c r="C552" i="13" s="1"/>
  <c r="CF7" i="2"/>
  <c r="C491" i="13" s="1"/>
  <c r="CF8" i="2"/>
  <c r="C492" i="13" s="1"/>
  <c r="CF9" i="2"/>
  <c r="C493" i="13" s="1"/>
  <c r="CF10" i="2"/>
  <c r="C494" i="13" s="1"/>
  <c r="CF11" i="2"/>
  <c r="C495" i="13" s="1"/>
  <c r="CF12" i="2"/>
  <c r="C496" i="13" s="1"/>
  <c r="CF13" i="2"/>
  <c r="C497" i="13" s="1"/>
  <c r="CF14" i="2"/>
  <c r="C498" i="13" s="1"/>
  <c r="CF15" i="2"/>
  <c r="C499" i="13" s="1"/>
  <c r="CF16" i="2"/>
  <c r="C500" i="13" s="1"/>
  <c r="CF17" i="2"/>
  <c r="C501" i="13" s="1"/>
  <c r="CF18" i="2"/>
  <c r="C502" i="13" s="1"/>
  <c r="CF19" i="2"/>
  <c r="C503" i="13" s="1"/>
  <c r="CF20" i="2"/>
  <c r="C504" i="13" s="1"/>
  <c r="CF21" i="2"/>
  <c r="C505" i="13" s="1"/>
  <c r="CF22" i="2"/>
  <c r="C506" i="13" s="1"/>
  <c r="CF23" i="2"/>
  <c r="C507" i="13" s="1"/>
  <c r="CF24" i="2"/>
  <c r="C508" i="13" s="1"/>
  <c r="CF25" i="2"/>
  <c r="C509" i="13" s="1"/>
  <c r="CF26" i="2"/>
  <c r="C510" i="13" s="1"/>
  <c r="CF27" i="2"/>
  <c r="C511" i="13" s="1"/>
  <c r="CF28" i="2"/>
  <c r="C512" i="13" s="1"/>
  <c r="CF29" i="2"/>
  <c r="C513" i="13" s="1"/>
  <c r="CF30" i="2"/>
  <c r="C514" i="13" s="1"/>
  <c r="CF31" i="2"/>
  <c r="C515" i="13" s="1"/>
  <c r="CF32" i="2"/>
  <c r="C516" i="13" s="1"/>
  <c r="CF33" i="2"/>
  <c r="C517" i="13" s="1"/>
  <c r="CF34" i="2"/>
  <c r="C518" i="13" s="1"/>
  <c r="CF35" i="2"/>
  <c r="C519" i="13" s="1"/>
  <c r="CF36" i="2"/>
  <c r="C520" i="13" s="1"/>
  <c r="CF37" i="2"/>
  <c r="C521" i="13" s="1"/>
  <c r="CF38" i="2"/>
  <c r="C522" i="13" s="1"/>
  <c r="CF39" i="2"/>
  <c r="C523" i="13" s="1"/>
  <c r="CF40" i="2"/>
  <c r="C524" i="13" s="1"/>
  <c r="CF41" i="2"/>
  <c r="C525" i="13" s="1"/>
  <c r="CF42" i="2"/>
  <c r="C526" i="13" s="1"/>
  <c r="CF43" i="2"/>
  <c r="C527" i="13" s="1"/>
  <c r="CF44" i="2"/>
  <c r="C528" i="13" s="1"/>
  <c r="CF45" i="2"/>
  <c r="C529" i="13" s="1"/>
  <c r="CF46" i="2"/>
  <c r="C530" i="13" s="1"/>
  <c r="CF47" i="2"/>
  <c r="C531" i="13" s="1"/>
  <c r="CF48" i="2"/>
  <c r="C532" i="13" s="1"/>
  <c r="CF49" i="2"/>
  <c r="C533" i="13" s="1"/>
  <c r="CF50" i="2"/>
  <c r="C534" i="13" s="1"/>
  <c r="CF51" i="2"/>
  <c r="C535" i="13" s="1"/>
  <c r="CF52" i="2"/>
  <c r="C536" i="13" s="1"/>
  <c r="CF53" i="2"/>
  <c r="C537" i="13" s="1"/>
  <c r="CF54" i="2"/>
  <c r="C538" i="13" s="1"/>
  <c r="CF55" i="2"/>
  <c r="C539" i="13" s="1"/>
  <c r="CF56" i="2"/>
  <c r="C540" i="13" s="1"/>
  <c r="CF57" i="2"/>
  <c r="C541" i="13" s="1"/>
  <c r="CF58" i="2"/>
  <c r="C542" i="13" s="1"/>
  <c r="CF59" i="2"/>
  <c r="C543" i="13" s="1"/>
  <c r="CF60" i="2"/>
  <c r="C544" i="13" s="1"/>
  <c r="CF61" i="2"/>
  <c r="C545" i="13" s="1"/>
  <c r="CF62" i="2"/>
  <c r="C546" i="13" s="1"/>
  <c r="CF63" i="2"/>
  <c r="C547" i="13" s="1"/>
  <c r="CF64" i="2"/>
  <c r="C548" i="13" s="1"/>
  <c r="CF65" i="2"/>
  <c r="C549" i="13" s="1"/>
  <c r="CF6" i="2"/>
  <c r="C490" i="13" s="1"/>
  <c r="CE69" i="2"/>
  <c r="C431" i="13" s="1"/>
  <c r="CE70" i="2"/>
  <c r="C432" i="13" s="1"/>
  <c r="CE71" i="2"/>
  <c r="C433" i="13" s="1"/>
  <c r="CE72" i="2"/>
  <c r="C434" i="13" s="1"/>
  <c r="CE73" i="2"/>
  <c r="C435" i="13" s="1"/>
  <c r="CE74" i="2"/>
  <c r="C436" i="13" s="1"/>
  <c r="CE75" i="2"/>
  <c r="C437" i="13" s="1"/>
  <c r="CE76" i="2"/>
  <c r="C438" i="13" s="1"/>
  <c r="CE77" i="2"/>
  <c r="C439" i="13" s="1"/>
  <c r="CE78" i="2"/>
  <c r="C440" i="13" s="1"/>
  <c r="CE79" i="2"/>
  <c r="C441" i="13" s="1"/>
  <c r="CE80" i="2"/>
  <c r="C442" i="13" s="1"/>
  <c r="CE81" i="2"/>
  <c r="C443" i="13" s="1"/>
  <c r="CE82" i="2"/>
  <c r="C444" i="13" s="1"/>
  <c r="CE83" i="2"/>
  <c r="C445" i="13" s="1"/>
  <c r="CE84" i="2"/>
  <c r="C446" i="13" s="1"/>
  <c r="CE85" i="2"/>
  <c r="C447" i="13" s="1"/>
  <c r="CE86" i="2"/>
  <c r="C448" i="13" s="1"/>
  <c r="CE87" i="2"/>
  <c r="C449" i="13" s="1"/>
  <c r="CE88" i="2"/>
  <c r="C450" i="13" s="1"/>
  <c r="CE89" i="2"/>
  <c r="C451" i="13" s="1"/>
  <c r="CE90" i="2"/>
  <c r="C452" i="13" s="1"/>
  <c r="CE91" i="2"/>
  <c r="C453" i="13" s="1"/>
  <c r="CE92" i="2"/>
  <c r="C454" i="13" s="1"/>
  <c r="CE93" i="2"/>
  <c r="C455" i="13" s="1"/>
  <c r="CE94" i="2"/>
  <c r="C456" i="13" s="1"/>
  <c r="CE95" i="2"/>
  <c r="C457" i="13" s="1"/>
  <c r="CE96" i="2"/>
  <c r="C458" i="13" s="1"/>
  <c r="CE97" i="2"/>
  <c r="C459" i="13" s="1"/>
  <c r="CE98" i="2"/>
  <c r="C460" i="13" s="1"/>
  <c r="CE99" i="2"/>
  <c r="C461" i="13" s="1"/>
  <c r="CE100" i="2"/>
  <c r="C462" i="13" s="1"/>
  <c r="CE101" i="2"/>
  <c r="C463" i="13" s="1"/>
  <c r="CE102" i="2"/>
  <c r="C464" i="13" s="1"/>
  <c r="CE103" i="2"/>
  <c r="C465" i="13" s="1"/>
  <c r="CE104" i="2"/>
  <c r="C466" i="13" s="1"/>
  <c r="CE105" i="2"/>
  <c r="C467" i="13" s="1"/>
  <c r="CE106" i="2"/>
  <c r="C468" i="13" s="1"/>
  <c r="CE107" i="2"/>
  <c r="C469" i="13" s="1"/>
  <c r="CE108" i="2"/>
  <c r="C470" i="13" s="1"/>
  <c r="CE109" i="2"/>
  <c r="C471" i="13" s="1"/>
  <c r="CE110" i="2"/>
  <c r="C472" i="13" s="1"/>
  <c r="CE111" i="2"/>
  <c r="C473" i="13" s="1"/>
  <c r="CE112" i="2"/>
  <c r="C474" i="13" s="1"/>
  <c r="CE113" i="2"/>
  <c r="C475" i="13" s="1"/>
  <c r="CE114" i="2"/>
  <c r="C476" i="13" s="1"/>
  <c r="CE115" i="2"/>
  <c r="C477" i="13" s="1"/>
  <c r="CE116" i="2"/>
  <c r="C478" i="13" s="1"/>
  <c r="CE117" i="2"/>
  <c r="C479" i="13" s="1"/>
  <c r="CE118" i="2"/>
  <c r="C480" i="13" s="1"/>
  <c r="CE119" i="2"/>
  <c r="C481" i="13" s="1"/>
  <c r="CE120" i="2"/>
  <c r="C482" i="13" s="1"/>
  <c r="CE121" i="2"/>
  <c r="C483" i="13" s="1"/>
  <c r="CE122" i="2"/>
  <c r="C484" i="13" s="1"/>
  <c r="CE123" i="2"/>
  <c r="C485" i="13" s="1"/>
  <c r="CE124" i="2"/>
  <c r="C486" i="13" s="1"/>
  <c r="CE125" i="2"/>
  <c r="C487" i="13" s="1"/>
  <c r="CE126" i="2"/>
  <c r="C488" i="13" s="1"/>
  <c r="CE127" i="2"/>
  <c r="C489" i="13" s="1"/>
  <c r="CE68" i="2"/>
  <c r="C430" i="13" s="1"/>
  <c r="CE7" i="2"/>
  <c r="C369" i="13" s="1"/>
  <c r="CE8" i="2"/>
  <c r="C370" i="13" s="1"/>
  <c r="CE9" i="2"/>
  <c r="C371" i="13" s="1"/>
  <c r="CE10" i="2"/>
  <c r="C372" i="13" s="1"/>
  <c r="CE11" i="2"/>
  <c r="C373" i="13" s="1"/>
  <c r="CE12" i="2"/>
  <c r="C374" i="13" s="1"/>
  <c r="CE13" i="2"/>
  <c r="C375" i="13" s="1"/>
  <c r="CE14" i="2"/>
  <c r="C376" i="13" s="1"/>
  <c r="CE15" i="2"/>
  <c r="C377" i="13" s="1"/>
  <c r="CE16" i="2"/>
  <c r="C378" i="13" s="1"/>
  <c r="CE17" i="2"/>
  <c r="C379" i="13" s="1"/>
  <c r="CE18" i="2"/>
  <c r="C380" i="13" s="1"/>
  <c r="CE19" i="2"/>
  <c r="C381" i="13" s="1"/>
  <c r="CE20" i="2"/>
  <c r="C382" i="13" s="1"/>
  <c r="CE21" i="2"/>
  <c r="C383" i="13" s="1"/>
  <c r="CE22" i="2"/>
  <c r="C384" i="13" s="1"/>
  <c r="CE23" i="2"/>
  <c r="C385" i="13" s="1"/>
  <c r="CE24" i="2"/>
  <c r="C386" i="13" s="1"/>
  <c r="CE25" i="2"/>
  <c r="C387" i="13" s="1"/>
  <c r="CE26" i="2"/>
  <c r="C388" i="13" s="1"/>
  <c r="CE27" i="2"/>
  <c r="C389" i="13" s="1"/>
  <c r="CE28" i="2"/>
  <c r="C390" i="13" s="1"/>
  <c r="CE29" i="2"/>
  <c r="C391" i="13" s="1"/>
  <c r="CE30" i="2"/>
  <c r="C392" i="13" s="1"/>
  <c r="CE31" i="2"/>
  <c r="C393" i="13" s="1"/>
  <c r="CE32" i="2"/>
  <c r="C394" i="13" s="1"/>
  <c r="CE33" i="2"/>
  <c r="C395" i="13" s="1"/>
  <c r="CE34" i="2"/>
  <c r="C396" i="13" s="1"/>
  <c r="CE35" i="2"/>
  <c r="C397" i="13" s="1"/>
  <c r="CE36" i="2"/>
  <c r="C398" i="13" s="1"/>
  <c r="CE37" i="2"/>
  <c r="C399" i="13" s="1"/>
  <c r="CE38" i="2"/>
  <c r="C400" i="13" s="1"/>
  <c r="CE39" i="2"/>
  <c r="C401" i="13" s="1"/>
  <c r="CE40" i="2"/>
  <c r="C402" i="13" s="1"/>
  <c r="CE41" i="2"/>
  <c r="C403" i="13" s="1"/>
  <c r="CE42" i="2"/>
  <c r="C404" i="13" s="1"/>
  <c r="CE43" i="2"/>
  <c r="C405" i="13" s="1"/>
  <c r="CE44" i="2"/>
  <c r="C406" i="13" s="1"/>
  <c r="CE45" i="2"/>
  <c r="C407" i="13" s="1"/>
  <c r="CE46" i="2"/>
  <c r="C408" i="13" s="1"/>
  <c r="CE47" i="2"/>
  <c r="C409" i="13" s="1"/>
  <c r="CE48" i="2"/>
  <c r="C410" i="13" s="1"/>
  <c r="CE49" i="2"/>
  <c r="C411" i="13" s="1"/>
  <c r="CE50" i="2"/>
  <c r="C412" i="13" s="1"/>
  <c r="CE51" i="2"/>
  <c r="C413" i="13" s="1"/>
  <c r="CE52" i="2"/>
  <c r="C414" i="13" s="1"/>
  <c r="CE53" i="2"/>
  <c r="C415" i="13" s="1"/>
  <c r="CE54" i="2"/>
  <c r="C416" i="13" s="1"/>
  <c r="CE55" i="2"/>
  <c r="C417" i="13" s="1"/>
  <c r="CE56" i="2"/>
  <c r="C418" i="13" s="1"/>
  <c r="CE57" i="2"/>
  <c r="C419" i="13" s="1"/>
  <c r="CE58" i="2"/>
  <c r="C420" i="13" s="1"/>
  <c r="CE59" i="2"/>
  <c r="C421" i="13" s="1"/>
  <c r="CE60" i="2"/>
  <c r="C422" i="13" s="1"/>
  <c r="CE61" i="2"/>
  <c r="C423" i="13" s="1"/>
  <c r="CE62" i="2"/>
  <c r="C424" i="13" s="1"/>
  <c r="CE63" i="2"/>
  <c r="C425" i="13" s="1"/>
  <c r="CE64" i="2"/>
  <c r="C426" i="13" s="1"/>
  <c r="CE65" i="2"/>
  <c r="C427" i="13" s="1"/>
  <c r="CE6" i="2"/>
  <c r="C368" i="13" s="1"/>
  <c r="CD69" i="2"/>
  <c r="C309" i="13" s="1"/>
  <c r="CD70" i="2"/>
  <c r="C310" i="13" s="1"/>
  <c r="CD71" i="2"/>
  <c r="C311" i="13" s="1"/>
  <c r="CD72" i="2"/>
  <c r="C312" i="13" s="1"/>
  <c r="CD73" i="2"/>
  <c r="C313" i="13" s="1"/>
  <c r="CD74" i="2"/>
  <c r="C314" i="13" s="1"/>
  <c r="CD75" i="2"/>
  <c r="C315" i="13" s="1"/>
  <c r="CD76" i="2"/>
  <c r="C316" i="13" s="1"/>
  <c r="CD77" i="2"/>
  <c r="C317" i="13" s="1"/>
  <c r="CD78" i="2"/>
  <c r="C318" i="13" s="1"/>
  <c r="CD79" i="2"/>
  <c r="C319" i="13" s="1"/>
  <c r="CD80" i="2"/>
  <c r="C320" i="13" s="1"/>
  <c r="CD81" i="2"/>
  <c r="C321" i="13" s="1"/>
  <c r="CD82" i="2"/>
  <c r="C322" i="13" s="1"/>
  <c r="CD83" i="2"/>
  <c r="C323" i="13" s="1"/>
  <c r="CD84" i="2"/>
  <c r="C324" i="13" s="1"/>
  <c r="CD85" i="2"/>
  <c r="C325" i="13" s="1"/>
  <c r="CD86" i="2"/>
  <c r="C326" i="13" s="1"/>
  <c r="CD87" i="2"/>
  <c r="C327" i="13" s="1"/>
  <c r="CD88" i="2"/>
  <c r="C328" i="13" s="1"/>
  <c r="CD89" i="2"/>
  <c r="C329" i="13" s="1"/>
  <c r="CD90" i="2"/>
  <c r="C330" i="13" s="1"/>
  <c r="CD91" i="2"/>
  <c r="C331" i="13" s="1"/>
  <c r="CD92" i="2"/>
  <c r="C332" i="13" s="1"/>
  <c r="CD93" i="2"/>
  <c r="C333" i="13" s="1"/>
  <c r="CD94" i="2"/>
  <c r="C334" i="13" s="1"/>
  <c r="CD95" i="2"/>
  <c r="C335" i="13" s="1"/>
  <c r="CD96" i="2"/>
  <c r="C336" i="13" s="1"/>
  <c r="CD97" i="2"/>
  <c r="C337" i="13" s="1"/>
  <c r="CD98" i="2"/>
  <c r="C338" i="13" s="1"/>
  <c r="CD99" i="2"/>
  <c r="C339" i="13" s="1"/>
  <c r="CD100" i="2"/>
  <c r="C340" i="13" s="1"/>
  <c r="CD101" i="2"/>
  <c r="C341" i="13" s="1"/>
  <c r="CD102" i="2"/>
  <c r="C342" i="13" s="1"/>
  <c r="CD103" i="2"/>
  <c r="C343" i="13" s="1"/>
  <c r="CD104" i="2"/>
  <c r="C344" i="13" s="1"/>
  <c r="CD105" i="2"/>
  <c r="C345" i="13" s="1"/>
  <c r="CD106" i="2"/>
  <c r="C346" i="13" s="1"/>
  <c r="CD107" i="2"/>
  <c r="C347" i="13" s="1"/>
  <c r="CD108" i="2"/>
  <c r="C348" i="13" s="1"/>
  <c r="CD109" i="2"/>
  <c r="C349" i="13" s="1"/>
  <c r="CD110" i="2"/>
  <c r="C350" i="13" s="1"/>
  <c r="CD111" i="2"/>
  <c r="C351" i="13" s="1"/>
  <c r="CD112" i="2"/>
  <c r="C352" i="13" s="1"/>
  <c r="CD113" i="2"/>
  <c r="C353" i="13" s="1"/>
  <c r="CD114" i="2"/>
  <c r="C354" i="13" s="1"/>
  <c r="CD115" i="2"/>
  <c r="C355" i="13" s="1"/>
  <c r="CD116" i="2"/>
  <c r="C356" i="13" s="1"/>
  <c r="CD117" i="2"/>
  <c r="C357" i="13" s="1"/>
  <c r="CD118" i="2"/>
  <c r="C358" i="13" s="1"/>
  <c r="CD119" i="2"/>
  <c r="C359" i="13" s="1"/>
  <c r="CD120" i="2"/>
  <c r="C360" i="13" s="1"/>
  <c r="CD121" i="2"/>
  <c r="C361" i="13" s="1"/>
  <c r="CD122" i="2"/>
  <c r="C362" i="13" s="1"/>
  <c r="CD123" i="2"/>
  <c r="C363" i="13" s="1"/>
  <c r="CD124" i="2"/>
  <c r="C364" i="13" s="1"/>
  <c r="CD125" i="2"/>
  <c r="C365" i="13" s="1"/>
  <c r="CD126" i="2"/>
  <c r="C366" i="13" s="1"/>
  <c r="CD127" i="2"/>
  <c r="C367" i="13" s="1"/>
  <c r="CD68" i="2"/>
  <c r="C308" i="13" s="1"/>
  <c r="CD7" i="2"/>
  <c r="C247" i="13" s="1"/>
  <c r="CD8" i="2"/>
  <c r="C248" i="13" s="1"/>
  <c r="CD9" i="2"/>
  <c r="C249" i="13" s="1"/>
  <c r="CD10" i="2"/>
  <c r="C250" i="13" s="1"/>
  <c r="CD11" i="2"/>
  <c r="C251" i="13" s="1"/>
  <c r="CD12" i="2"/>
  <c r="C252" i="13" s="1"/>
  <c r="CD13" i="2"/>
  <c r="C253" i="13" s="1"/>
  <c r="CD14" i="2"/>
  <c r="C254" i="13" s="1"/>
  <c r="CD15" i="2"/>
  <c r="C255" i="13" s="1"/>
  <c r="CD16" i="2"/>
  <c r="C256" i="13" s="1"/>
  <c r="CD17" i="2"/>
  <c r="C257" i="13" s="1"/>
  <c r="CD18" i="2"/>
  <c r="C258" i="13" s="1"/>
  <c r="CD19" i="2"/>
  <c r="C259" i="13" s="1"/>
  <c r="CD20" i="2"/>
  <c r="C260" i="13" s="1"/>
  <c r="CD21" i="2"/>
  <c r="C261" i="13" s="1"/>
  <c r="CD22" i="2"/>
  <c r="C262" i="13" s="1"/>
  <c r="CD23" i="2"/>
  <c r="C263" i="13" s="1"/>
  <c r="CD24" i="2"/>
  <c r="C264" i="13" s="1"/>
  <c r="CD25" i="2"/>
  <c r="C265" i="13" s="1"/>
  <c r="CD26" i="2"/>
  <c r="C266" i="13" s="1"/>
  <c r="CD27" i="2"/>
  <c r="C267" i="13" s="1"/>
  <c r="CD28" i="2"/>
  <c r="C268" i="13" s="1"/>
  <c r="CD29" i="2"/>
  <c r="C269" i="13" s="1"/>
  <c r="CD30" i="2"/>
  <c r="C270" i="13" s="1"/>
  <c r="CD31" i="2"/>
  <c r="C271" i="13" s="1"/>
  <c r="CD32" i="2"/>
  <c r="C272" i="13" s="1"/>
  <c r="CD33" i="2"/>
  <c r="C273" i="13" s="1"/>
  <c r="CD34" i="2"/>
  <c r="C274" i="13" s="1"/>
  <c r="CD35" i="2"/>
  <c r="C275" i="13" s="1"/>
  <c r="CD36" i="2"/>
  <c r="C276" i="13" s="1"/>
  <c r="CD37" i="2"/>
  <c r="C277" i="13" s="1"/>
  <c r="CD38" i="2"/>
  <c r="C278" i="13" s="1"/>
  <c r="CD39" i="2"/>
  <c r="C279" i="13" s="1"/>
  <c r="CD40" i="2"/>
  <c r="C280" i="13" s="1"/>
  <c r="CD41" i="2"/>
  <c r="C281" i="13" s="1"/>
  <c r="CD42" i="2"/>
  <c r="C282" i="13" s="1"/>
  <c r="CD43" i="2"/>
  <c r="C283" i="13" s="1"/>
  <c r="CD44" i="2"/>
  <c r="C284" i="13" s="1"/>
  <c r="CD45" i="2"/>
  <c r="C285" i="13" s="1"/>
  <c r="CD46" i="2"/>
  <c r="C286" i="13" s="1"/>
  <c r="CD47" i="2"/>
  <c r="C287" i="13" s="1"/>
  <c r="CD48" i="2"/>
  <c r="C288" i="13" s="1"/>
  <c r="CD49" i="2"/>
  <c r="C289" i="13" s="1"/>
  <c r="CD50" i="2"/>
  <c r="C290" i="13" s="1"/>
  <c r="CD51" i="2"/>
  <c r="C291" i="13" s="1"/>
  <c r="CD52" i="2"/>
  <c r="C292" i="13" s="1"/>
  <c r="CD53" i="2"/>
  <c r="C293" i="13" s="1"/>
  <c r="CD54" i="2"/>
  <c r="C294" i="13" s="1"/>
  <c r="CD55" i="2"/>
  <c r="C295" i="13" s="1"/>
  <c r="CD56" i="2"/>
  <c r="C296" i="13" s="1"/>
  <c r="CD57" i="2"/>
  <c r="C297" i="13" s="1"/>
  <c r="CD58" i="2"/>
  <c r="C298" i="13" s="1"/>
  <c r="CD59" i="2"/>
  <c r="C299" i="13" s="1"/>
  <c r="CD60" i="2"/>
  <c r="C300" i="13" s="1"/>
  <c r="CD61" i="2"/>
  <c r="C301" i="13" s="1"/>
  <c r="CD62" i="2"/>
  <c r="C302" i="13" s="1"/>
  <c r="CD63" i="2"/>
  <c r="C303" i="13" s="1"/>
  <c r="CD64" i="2"/>
  <c r="C304" i="13" s="1"/>
  <c r="CD65" i="2"/>
  <c r="C305" i="13" s="1"/>
  <c r="CD6" i="2"/>
  <c r="C246" i="13" s="1"/>
  <c r="CC69" i="2"/>
  <c r="C187" i="13" s="1"/>
  <c r="CC70" i="2"/>
  <c r="C188" i="13" s="1"/>
  <c r="CC71" i="2"/>
  <c r="C189" i="13" s="1"/>
  <c r="CC72" i="2"/>
  <c r="C190" i="13" s="1"/>
  <c r="CC73" i="2"/>
  <c r="C191" i="13" s="1"/>
  <c r="CC74" i="2"/>
  <c r="C192" i="13" s="1"/>
  <c r="CC75" i="2"/>
  <c r="C193" i="13" s="1"/>
  <c r="CC76" i="2"/>
  <c r="C194" i="13" s="1"/>
  <c r="CC77" i="2"/>
  <c r="C195" i="13" s="1"/>
  <c r="CC78" i="2"/>
  <c r="C196" i="13" s="1"/>
  <c r="CC79" i="2"/>
  <c r="C197" i="13" s="1"/>
  <c r="CC80" i="2"/>
  <c r="C198" i="13" s="1"/>
  <c r="CC81" i="2"/>
  <c r="C199" i="13" s="1"/>
  <c r="CC82" i="2"/>
  <c r="C200" i="13" s="1"/>
  <c r="CC83" i="2"/>
  <c r="C201" i="13" s="1"/>
  <c r="CC84" i="2"/>
  <c r="C202" i="13" s="1"/>
  <c r="CC85" i="2"/>
  <c r="C203" i="13" s="1"/>
  <c r="CC86" i="2"/>
  <c r="C204" i="13" s="1"/>
  <c r="CC87" i="2"/>
  <c r="C205" i="13" s="1"/>
  <c r="CC88" i="2"/>
  <c r="C206" i="13" s="1"/>
  <c r="CC89" i="2"/>
  <c r="C207" i="13" s="1"/>
  <c r="CC90" i="2"/>
  <c r="C208" i="13" s="1"/>
  <c r="CC91" i="2"/>
  <c r="C209" i="13" s="1"/>
  <c r="CC92" i="2"/>
  <c r="C210" i="13" s="1"/>
  <c r="CC93" i="2"/>
  <c r="C211" i="13" s="1"/>
  <c r="CC94" i="2"/>
  <c r="C212" i="13" s="1"/>
  <c r="CC95" i="2"/>
  <c r="C213" i="13" s="1"/>
  <c r="CC96" i="2"/>
  <c r="C214" i="13" s="1"/>
  <c r="CC97" i="2"/>
  <c r="C215" i="13" s="1"/>
  <c r="CC98" i="2"/>
  <c r="C216" i="13" s="1"/>
  <c r="CC99" i="2"/>
  <c r="C217" i="13" s="1"/>
  <c r="CC100" i="2"/>
  <c r="C218" i="13" s="1"/>
  <c r="CC101" i="2"/>
  <c r="C219" i="13" s="1"/>
  <c r="CC102" i="2"/>
  <c r="C220" i="13" s="1"/>
  <c r="CC103" i="2"/>
  <c r="C221" i="13" s="1"/>
  <c r="CC104" i="2"/>
  <c r="C222" i="13" s="1"/>
  <c r="CC105" i="2"/>
  <c r="C223" i="13" s="1"/>
  <c r="CC106" i="2"/>
  <c r="C224" i="13" s="1"/>
  <c r="CC107" i="2"/>
  <c r="C225" i="13" s="1"/>
  <c r="CC108" i="2"/>
  <c r="C226" i="13" s="1"/>
  <c r="CC109" i="2"/>
  <c r="C227" i="13" s="1"/>
  <c r="CC110" i="2"/>
  <c r="C228" i="13" s="1"/>
  <c r="CC111" i="2"/>
  <c r="C229" i="13" s="1"/>
  <c r="CC112" i="2"/>
  <c r="C230" i="13" s="1"/>
  <c r="CC113" i="2"/>
  <c r="C231" i="13" s="1"/>
  <c r="CC114" i="2"/>
  <c r="C232" i="13" s="1"/>
  <c r="CC115" i="2"/>
  <c r="C233" i="13" s="1"/>
  <c r="CC116" i="2"/>
  <c r="C234" i="13" s="1"/>
  <c r="CC117" i="2"/>
  <c r="C235" i="13" s="1"/>
  <c r="CC118" i="2"/>
  <c r="C236" i="13" s="1"/>
  <c r="CC119" i="2"/>
  <c r="C237" i="13" s="1"/>
  <c r="CC120" i="2"/>
  <c r="C238" i="13" s="1"/>
  <c r="CC121" i="2"/>
  <c r="C239" i="13" s="1"/>
  <c r="CC122" i="2"/>
  <c r="C240" i="13" s="1"/>
  <c r="CC123" i="2"/>
  <c r="C241" i="13" s="1"/>
  <c r="CC124" i="2"/>
  <c r="C242" i="13" s="1"/>
  <c r="CC125" i="2"/>
  <c r="C243" i="13" s="1"/>
  <c r="CC126" i="2"/>
  <c r="C244" i="13" s="1"/>
  <c r="CC127" i="2"/>
  <c r="C245" i="13" s="1"/>
  <c r="CC68" i="2"/>
  <c r="C186" i="13" s="1"/>
  <c r="CC7" i="2"/>
  <c r="C125" i="13" s="1"/>
  <c r="CC8" i="2"/>
  <c r="C126" i="13" s="1"/>
  <c r="CC9" i="2"/>
  <c r="C127" i="13" s="1"/>
  <c r="CC10" i="2"/>
  <c r="C128" i="13" s="1"/>
  <c r="CC11" i="2"/>
  <c r="C129" i="13" s="1"/>
  <c r="CC12" i="2"/>
  <c r="C130" i="13" s="1"/>
  <c r="CC13" i="2"/>
  <c r="C131" i="13" s="1"/>
  <c r="CC14" i="2"/>
  <c r="C132" i="13" s="1"/>
  <c r="CC15" i="2"/>
  <c r="C133" i="13" s="1"/>
  <c r="CC16" i="2"/>
  <c r="C134" i="13" s="1"/>
  <c r="CC17" i="2"/>
  <c r="C135" i="13" s="1"/>
  <c r="CC18" i="2"/>
  <c r="C136" i="13" s="1"/>
  <c r="CC19" i="2"/>
  <c r="C137" i="13" s="1"/>
  <c r="CC20" i="2"/>
  <c r="C138" i="13" s="1"/>
  <c r="CC21" i="2"/>
  <c r="C139" i="13" s="1"/>
  <c r="CC22" i="2"/>
  <c r="C140" i="13" s="1"/>
  <c r="CC23" i="2"/>
  <c r="C141" i="13" s="1"/>
  <c r="CC24" i="2"/>
  <c r="C142" i="13" s="1"/>
  <c r="CC25" i="2"/>
  <c r="C143" i="13" s="1"/>
  <c r="CC26" i="2"/>
  <c r="C144" i="13" s="1"/>
  <c r="CC27" i="2"/>
  <c r="C145" i="13" s="1"/>
  <c r="CC28" i="2"/>
  <c r="C146" i="13" s="1"/>
  <c r="CC29" i="2"/>
  <c r="C147" i="13" s="1"/>
  <c r="CC30" i="2"/>
  <c r="C148" i="13" s="1"/>
  <c r="CC31" i="2"/>
  <c r="C149" i="13" s="1"/>
  <c r="CC32" i="2"/>
  <c r="C150" i="13" s="1"/>
  <c r="CC33" i="2"/>
  <c r="C151" i="13" s="1"/>
  <c r="CC34" i="2"/>
  <c r="C152" i="13" s="1"/>
  <c r="CC35" i="2"/>
  <c r="C153" i="13" s="1"/>
  <c r="CC36" i="2"/>
  <c r="C154" i="13" s="1"/>
  <c r="CC37" i="2"/>
  <c r="C155" i="13" s="1"/>
  <c r="CC38" i="2"/>
  <c r="C156" i="13" s="1"/>
  <c r="CC39" i="2"/>
  <c r="C157" i="13" s="1"/>
  <c r="CC40" i="2"/>
  <c r="C158" i="13" s="1"/>
  <c r="CC41" i="2"/>
  <c r="C159" i="13" s="1"/>
  <c r="CC42" i="2"/>
  <c r="C160" i="13" s="1"/>
  <c r="CC43" i="2"/>
  <c r="C161" i="13" s="1"/>
  <c r="CC44" i="2"/>
  <c r="C162" i="13" s="1"/>
  <c r="CC45" i="2"/>
  <c r="C163" i="13" s="1"/>
  <c r="CC46" i="2"/>
  <c r="C164" i="13" s="1"/>
  <c r="CC47" i="2"/>
  <c r="C165" i="13" s="1"/>
  <c r="CC48" i="2"/>
  <c r="C166" i="13" s="1"/>
  <c r="CC49" i="2"/>
  <c r="C167" i="13" s="1"/>
  <c r="CC50" i="2"/>
  <c r="C168" i="13" s="1"/>
  <c r="CC51" i="2"/>
  <c r="C169" i="13" s="1"/>
  <c r="CC52" i="2"/>
  <c r="C170" i="13" s="1"/>
  <c r="CC53" i="2"/>
  <c r="C171" i="13" s="1"/>
  <c r="CC54" i="2"/>
  <c r="C172" i="13" s="1"/>
  <c r="CC55" i="2"/>
  <c r="C173" i="13" s="1"/>
  <c r="CC56" i="2"/>
  <c r="C174" i="13" s="1"/>
  <c r="CC57" i="2"/>
  <c r="C175" i="13" s="1"/>
  <c r="CC58" i="2"/>
  <c r="C176" i="13" s="1"/>
  <c r="CC59" i="2"/>
  <c r="C177" i="13" s="1"/>
  <c r="CC60" i="2"/>
  <c r="C178" i="13" s="1"/>
  <c r="CC61" i="2"/>
  <c r="C179" i="13" s="1"/>
  <c r="CC62" i="2"/>
  <c r="C180" i="13" s="1"/>
  <c r="CC63" i="2"/>
  <c r="C181" i="13" s="1"/>
  <c r="CC64" i="2"/>
  <c r="C182" i="13" s="1"/>
  <c r="CC65" i="2"/>
  <c r="C183" i="13" s="1"/>
  <c r="CC6" i="2"/>
  <c r="C124" i="13" s="1"/>
  <c r="BV69" i="2"/>
  <c r="B675" i="13" s="1"/>
  <c r="BV70" i="2"/>
  <c r="B676" i="13" s="1"/>
  <c r="BV71" i="2"/>
  <c r="B677" i="13" s="1"/>
  <c r="BV72" i="2"/>
  <c r="B678" i="13" s="1"/>
  <c r="BV73" i="2"/>
  <c r="B679" i="13" s="1"/>
  <c r="BV74" i="2"/>
  <c r="B680" i="13" s="1"/>
  <c r="BV75" i="2"/>
  <c r="B681" i="13" s="1"/>
  <c r="BV76" i="2"/>
  <c r="B682" i="13" s="1"/>
  <c r="BV77" i="2"/>
  <c r="B683" i="13" s="1"/>
  <c r="BV78" i="2"/>
  <c r="B684" i="13" s="1"/>
  <c r="BV79" i="2"/>
  <c r="B685" i="13" s="1"/>
  <c r="BV80" i="2"/>
  <c r="B686" i="13" s="1"/>
  <c r="BV81" i="2"/>
  <c r="B687" i="13" s="1"/>
  <c r="BV82" i="2"/>
  <c r="B688" i="13" s="1"/>
  <c r="BV83" i="2"/>
  <c r="B689" i="13" s="1"/>
  <c r="BV84" i="2"/>
  <c r="B690" i="13" s="1"/>
  <c r="BV85" i="2"/>
  <c r="B691" i="13" s="1"/>
  <c r="BV86" i="2"/>
  <c r="B692" i="13" s="1"/>
  <c r="BV87" i="2"/>
  <c r="B693" i="13" s="1"/>
  <c r="BV88" i="2"/>
  <c r="B694" i="13" s="1"/>
  <c r="BV89" i="2"/>
  <c r="B695" i="13" s="1"/>
  <c r="BV90" i="2"/>
  <c r="B696" i="13" s="1"/>
  <c r="BV91" i="2"/>
  <c r="B697" i="13" s="1"/>
  <c r="BV92" i="2"/>
  <c r="B698" i="13" s="1"/>
  <c r="BV93" i="2"/>
  <c r="B699" i="13" s="1"/>
  <c r="BV94" i="2"/>
  <c r="B700" i="13" s="1"/>
  <c r="BV95" i="2"/>
  <c r="B701" i="13" s="1"/>
  <c r="BV96" i="2"/>
  <c r="B702" i="13" s="1"/>
  <c r="BV97" i="2"/>
  <c r="B703" i="13" s="1"/>
  <c r="BV98" i="2"/>
  <c r="B704" i="13" s="1"/>
  <c r="BV99" i="2"/>
  <c r="B705" i="13" s="1"/>
  <c r="BV100" i="2"/>
  <c r="B706" i="13" s="1"/>
  <c r="BV101" i="2"/>
  <c r="B707" i="13" s="1"/>
  <c r="BV102" i="2"/>
  <c r="B708" i="13" s="1"/>
  <c r="BV103" i="2"/>
  <c r="B709" i="13" s="1"/>
  <c r="BV104" i="2"/>
  <c r="B710" i="13" s="1"/>
  <c r="BV105" i="2"/>
  <c r="B711" i="13" s="1"/>
  <c r="BV106" i="2"/>
  <c r="B712" i="13" s="1"/>
  <c r="BV107" i="2"/>
  <c r="B713" i="13" s="1"/>
  <c r="BV108" i="2"/>
  <c r="B714" i="13" s="1"/>
  <c r="BV109" i="2"/>
  <c r="B715" i="13" s="1"/>
  <c r="BV110" i="2"/>
  <c r="B716" i="13" s="1"/>
  <c r="BV111" i="2"/>
  <c r="B717" i="13" s="1"/>
  <c r="BV112" i="2"/>
  <c r="B718" i="13" s="1"/>
  <c r="BV113" i="2"/>
  <c r="B719" i="13" s="1"/>
  <c r="BV114" i="2"/>
  <c r="B720" i="13" s="1"/>
  <c r="BV115" i="2"/>
  <c r="B721" i="13" s="1"/>
  <c r="BV116" i="2"/>
  <c r="B722" i="13" s="1"/>
  <c r="BV117" i="2"/>
  <c r="B723" i="13" s="1"/>
  <c r="BV118" i="2"/>
  <c r="B724" i="13" s="1"/>
  <c r="BV119" i="2"/>
  <c r="B725" i="13" s="1"/>
  <c r="BV120" i="2"/>
  <c r="B726" i="13" s="1"/>
  <c r="BV121" i="2"/>
  <c r="B727" i="13" s="1"/>
  <c r="BV122" i="2"/>
  <c r="B728" i="13" s="1"/>
  <c r="BV123" i="2"/>
  <c r="B729" i="13" s="1"/>
  <c r="BV124" i="2"/>
  <c r="B730" i="13" s="1"/>
  <c r="BV125" i="2"/>
  <c r="B731" i="13" s="1"/>
  <c r="BV126" i="2"/>
  <c r="B732" i="13" s="1"/>
  <c r="BV127" i="2"/>
  <c r="B733" i="13" s="1"/>
  <c r="BV68" i="2"/>
  <c r="B674" i="13" s="1"/>
  <c r="BV7" i="2"/>
  <c r="B613" i="13" s="1"/>
  <c r="BV8" i="2"/>
  <c r="B614" i="13" s="1"/>
  <c r="BV9" i="2"/>
  <c r="B615" i="13" s="1"/>
  <c r="BV10" i="2"/>
  <c r="B616" i="13" s="1"/>
  <c r="BV11" i="2"/>
  <c r="B617" i="13" s="1"/>
  <c r="BV12" i="2"/>
  <c r="B618" i="13" s="1"/>
  <c r="BV13" i="2"/>
  <c r="B619" i="13" s="1"/>
  <c r="BV14" i="2"/>
  <c r="B620" i="13" s="1"/>
  <c r="BV15" i="2"/>
  <c r="B621" i="13" s="1"/>
  <c r="BV16" i="2"/>
  <c r="B622" i="13" s="1"/>
  <c r="BV17" i="2"/>
  <c r="B623" i="13" s="1"/>
  <c r="BV18" i="2"/>
  <c r="B624" i="13" s="1"/>
  <c r="BV19" i="2"/>
  <c r="B625" i="13" s="1"/>
  <c r="BV20" i="2"/>
  <c r="B626" i="13" s="1"/>
  <c r="BV21" i="2"/>
  <c r="B627" i="13" s="1"/>
  <c r="BV22" i="2"/>
  <c r="B628" i="13" s="1"/>
  <c r="BV23" i="2"/>
  <c r="B629" i="13" s="1"/>
  <c r="BV24" i="2"/>
  <c r="B630" i="13" s="1"/>
  <c r="BV25" i="2"/>
  <c r="B631" i="13" s="1"/>
  <c r="BV26" i="2"/>
  <c r="B632" i="13" s="1"/>
  <c r="BV27" i="2"/>
  <c r="B633" i="13" s="1"/>
  <c r="BV28" i="2"/>
  <c r="B634" i="13" s="1"/>
  <c r="BV29" i="2"/>
  <c r="B635" i="13" s="1"/>
  <c r="BV30" i="2"/>
  <c r="B636" i="13" s="1"/>
  <c r="BV31" i="2"/>
  <c r="B637" i="13" s="1"/>
  <c r="BV32" i="2"/>
  <c r="B638" i="13" s="1"/>
  <c r="BV33" i="2"/>
  <c r="B639" i="13" s="1"/>
  <c r="BV34" i="2"/>
  <c r="B640" i="13" s="1"/>
  <c r="BV35" i="2"/>
  <c r="B641" i="13" s="1"/>
  <c r="BV36" i="2"/>
  <c r="B642" i="13" s="1"/>
  <c r="BV37" i="2"/>
  <c r="B643" i="13" s="1"/>
  <c r="BV38" i="2"/>
  <c r="B644" i="13" s="1"/>
  <c r="BV39" i="2"/>
  <c r="B645" i="13" s="1"/>
  <c r="BV40" i="2"/>
  <c r="B646" i="13" s="1"/>
  <c r="BV41" i="2"/>
  <c r="B647" i="13" s="1"/>
  <c r="BV42" i="2"/>
  <c r="B648" i="13" s="1"/>
  <c r="BV43" i="2"/>
  <c r="B649" i="13" s="1"/>
  <c r="BV44" i="2"/>
  <c r="B650" i="13" s="1"/>
  <c r="BV45" i="2"/>
  <c r="B651" i="13" s="1"/>
  <c r="BV46" i="2"/>
  <c r="B652" i="13" s="1"/>
  <c r="BV47" i="2"/>
  <c r="B653" i="13" s="1"/>
  <c r="BV48" i="2"/>
  <c r="B654" i="13" s="1"/>
  <c r="BV49" i="2"/>
  <c r="B655" i="13" s="1"/>
  <c r="BV50" i="2"/>
  <c r="B656" i="13" s="1"/>
  <c r="BV51" i="2"/>
  <c r="B657" i="13" s="1"/>
  <c r="BV52" i="2"/>
  <c r="B658" i="13" s="1"/>
  <c r="BV53" i="2"/>
  <c r="B659" i="13" s="1"/>
  <c r="BV54" i="2"/>
  <c r="B660" i="13" s="1"/>
  <c r="BV55" i="2"/>
  <c r="B661" i="13" s="1"/>
  <c r="BV56" i="2"/>
  <c r="B662" i="13" s="1"/>
  <c r="BV57" i="2"/>
  <c r="B663" i="13" s="1"/>
  <c r="BV58" i="2"/>
  <c r="B664" i="13" s="1"/>
  <c r="BV59" i="2"/>
  <c r="B665" i="13" s="1"/>
  <c r="BV60" i="2"/>
  <c r="B666" i="13" s="1"/>
  <c r="BV61" i="2"/>
  <c r="B667" i="13" s="1"/>
  <c r="BV62" i="2"/>
  <c r="B668" i="13" s="1"/>
  <c r="BV63" i="2"/>
  <c r="B669" i="13" s="1"/>
  <c r="BV64" i="2"/>
  <c r="B670" i="13" s="1"/>
  <c r="BV65" i="2"/>
  <c r="B671" i="13" s="1"/>
  <c r="B612" i="13"/>
  <c r="BU69" i="2"/>
  <c r="B553" i="13" s="1"/>
  <c r="BU70" i="2"/>
  <c r="B554" i="13" s="1"/>
  <c r="BU71" i="2"/>
  <c r="B555" i="13" s="1"/>
  <c r="BU72" i="2"/>
  <c r="B556" i="13" s="1"/>
  <c r="BU73" i="2"/>
  <c r="B557" i="13" s="1"/>
  <c r="BU74" i="2"/>
  <c r="B558" i="13" s="1"/>
  <c r="BU75" i="2"/>
  <c r="B559" i="13" s="1"/>
  <c r="BU76" i="2"/>
  <c r="B560" i="13" s="1"/>
  <c r="BU77" i="2"/>
  <c r="B561" i="13" s="1"/>
  <c r="BU78" i="2"/>
  <c r="B562" i="13" s="1"/>
  <c r="BU79" i="2"/>
  <c r="B563" i="13" s="1"/>
  <c r="BU80" i="2"/>
  <c r="B564" i="13" s="1"/>
  <c r="BU81" i="2"/>
  <c r="B565" i="13" s="1"/>
  <c r="BU82" i="2"/>
  <c r="B566" i="13" s="1"/>
  <c r="BU83" i="2"/>
  <c r="B567" i="13" s="1"/>
  <c r="BU84" i="2"/>
  <c r="B568" i="13" s="1"/>
  <c r="BU85" i="2"/>
  <c r="B569" i="13" s="1"/>
  <c r="BU86" i="2"/>
  <c r="B570" i="13" s="1"/>
  <c r="BU87" i="2"/>
  <c r="B571" i="13" s="1"/>
  <c r="BU88" i="2"/>
  <c r="B572" i="13" s="1"/>
  <c r="BU89" i="2"/>
  <c r="B573" i="13" s="1"/>
  <c r="BU90" i="2"/>
  <c r="B574" i="13" s="1"/>
  <c r="BU91" i="2"/>
  <c r="B575" i="13" s="1"/>
  <c r="BU92" i="2"/>
  <c r="B576" i="13" s="1"/>
  <c r="BU93" i="2"/>
  <c r="B577" i="13" s="1"/>
  <c r="BU94" i="2"/>
  <c r="B578" i="13" s="1"/>
  <c r="BU95" i="2"/>
  <c r="B579" i="13" s="1"/>
  <c r="BU96" i="2"/>
  <c r="B580" i="13" s="1"/>
  <c r="BU97" i="2"/>
  <c r="B581" i="13" s="1"/>
  <c r="BU98" i="2"/>
  <c r="B582" i="13" s="1"/>
  <c r="BU99" i="2"/>
  <c r="B583" i="13" s="1"/>
  <c r="BU100" i="2"/>
  <c r="B584" i="13" s="1"/>
  <c r="BU101" i="2"/>
  <c r="B585" i="13" s="1"/>
  <c r="BU102" i="2"/>
  <c r="B586" i="13" s="1"/>
  <c r="BU103" i="2"/>
  <c r="B587" i="13" s="1"/>
  <c r="BU104" i="2"/>
  <c r="B588" i="13" s="1"/>
  <c r="BU105" i="2"/>
  <c r="B589" i="13" s="1"/>
  <c r="BU106" i="2"/>
  <c r="B590" i="13" s="1"/>
  <c r="BU107" i="2"/>
  <c r="B591" i="13" s="1"/>
  <c r="BU108" i="2"/>
  <c r="B592" i="13" s="1"/>
  <c r="BU109" i="2"/>
  <c r="B593" i="13" s="1"/>
  <c r="BU110" i="2"/>
  <c r="B594" i="13" s="1"/>
  <c r="BU111" i="2"/>
  <c r="B595" i="13" s="1"/>
  <c r="BU112" i="2"/>
  <c r="B596" i="13" s="1"/>
  <c r="BU113" i="2"/>
  <c r="B597" i="13" s="1"/>
  <c r="BU114" i="2"/>
  <c r="B598" i="13" s="1"/>
  <c r="BU115" i="2"/>
  <c r="B599" i="13" s="1"/>
  <c r="BU116" i="2"/>
  <c r="B600" i="13" s="1"/>
  <c r="BU117" i="2"/>
  <c r="B601" i="13" s="1"/>
  <c r="BU118" i="2"/>
  <c r="B602" i="13" s="1"/>
  <c r="BU119" i="2"/>
  <c r="B603" i="13" s="1"/>
  <c r="BU120" i="2"/>
  <c r="B604" i="13" s="1"/>
  <c r="BU121" i="2"/>
  <c r="B605" i="13" s="1"/>
  <c r="BU122" i="2"/>
  <c r="B606" i="13" s="1"/>
  <c r="BU123" i="2"/>
  <c r="B607" i="13" s="1"/>
  <c r="BU124" i="2"/>
  <c r="B608" i="13" s="1"/>
  <c r="BU125" i="2"/>
  <c r="B609" i="13" s="1"/>
  <c r="BU126" i="2"/>
  <c r="B610" i="13" s="1"/>
  <c r="BU127" i="2"/>
  <c r="B611" i="13" s="1"/>
  <c r="BU68" i="2"/>
  <c r="B552" i="13" s="1"/>
  <c r="BU7" i="2"/>
  <c r="B491" i="13" s="1"/>
  <c r="BU8" i="2"/>
  <c r="B492" i="13" s="1"/>
  <c r="BU9" i="2"/>
  <c r="B493" i="13" s="1"/>
  <c r="BU10" i="2"/>
  <c r="B494" i="13" s="1"/>
  <c r="BU11" i="2"/>
  <c r="B495" i="13" s="1"/>
  <c r="BU12" i="2"/>
  <c r="B496" i="13" s="1"/>
  <c r="BU13" i="2"/>
  <c r="B497" i="13" s="1"/>
  <c r="BU14" i="2"/>
  <c r="B498" i="13" s="1"/>
  <c r="BU15" i="2"/>
  <c r="B499" i="13" s="1"/>
  <c r="BU16" i="2"/>
  <c r="B500" i="13" s="1"/>
  <c r="BU17" i="2"/>
  <c r="B501" i="13" s="1"/>
  <c r="BU18" i="2"/>
  <c r="B502" i="13" s="1"/>
  <c r="BU19" i="2"/>
  <c r="B503" i="13" s="1"/>
  <c r="BU20" i="2"/>
  <c r="B504" i="13" s="1"/>
  <c r="BU21" i="2"/>
  <c r="B505" i="13" s="1"/>
  <c r="BU22" i="2"/>
  <c r="B506" i="13" s="1"/>
  <c r="BU23" i="2"/>
  <c r="B507" i="13" s="1"/>
  <c r="BU24" i="2"/>
  <c r="B508" i="13" s="1"/>
  <c r="BU25" i="2"/>
  <c r="B509" i="13" s="1"/>
  <c r="BU26" i="2"/>
  <c r="B510" i="13" s="1"/>
  <c r="BU27" i="2"/>
  <c r="B511" i="13" s="1"/>
  <c r="BU28" i="2"/>
  <c r="B512" i="13" s="1"/>
  <c r="BU29" i="2"/>
  <c r="B513" i="13" s="1"/>
  <c r="BU30" i="2"/>
  <c r="B514" i="13" s="1"/>
  <c r="BU31" i="2"/>
  <c r="B515" i="13" s="1"/>
  <c r="BU32" i="2"/>
  <c r="B516" i="13" s="1"/>
  <c r="BU33" i="2"/>
  <c r="B517" i="13" s="1"/>
  <c r="BU34" i="2"/>
  <c r="B518" i="13" s="1"/>
  <c r="BU35" i="2"/>
  <c r="B519" i="13" s="1"/>
  <c r="BU36" i="2"/>
  <c r="B520" i="13" s="1"/>
  <c r="BU37" i="2"/>
  <c r="B521" i="13" s="1"/>
  <c r="BU38" i="2"/>
  <c r="B522" i="13" s="1"/>
  <c r="BU39" i="2"/>
  <c r="B523" i="13" s="1"/>
  <c r="BU40" i="2"/>
  <c r="B524" i="13" s="1"/>
  <c r="BU41" i="2"/>
  <c r="B525" i="13" s="1"/>
  <c r="BU42" i="2"/>
  <c r="B526" i="13" s="1"/>
  <c r="BU43" i="2"/>
  <c r="B527" i="13" s="1"/>
  <c r="BU44" i="2"/>
  <c r="B528" i="13" s="1"/>
  <c r="BU45" i="2"/>
  <c r="B529" i="13" s="1"/>
  <c r="BU46" i="2"/>
  <c r="B530" i="13" s="1"/>
  <c r="BU47" i="2"/>
  <c r="B531" i="13" s="1"/>
  <c r="BU48" i="2"/>
  <c r="B532" i="13" s="1"/>
  <c r="BU49" i="2"/>
  <c r="B533" i="13" s="1"/>
  <c r="BU50" i="2"/>
  <c r="B534" i="13" s="1"/>
  <c r="BU51" i="2"/>
  <c r="B535" i="13" s="1"/>
  <c r="BU52" i="2"/>
  <c r="B536" i="13" s="1"/>
  <c r="BU53" i="2"/>
  <c r="B537" i="13" s="1"/>
  <c r="BU54" i="2"/>
  <c r="B538" i="13" s="1"/>
  <c r="BU55" i="2"/>
  <c r="B539" i="13" s="1"/>
  <c r="BU56" i="2"/>
  <c r="B540" i="13" s="1"/>
  <c r="BU57" i="2"/>
  <c r="B541" i="13" s="1"/>
  <c r="BU58" i="2"/>
  <c r="B542" i="13" s="1"/>
  <c r="BU59" i="2"/>
  <c r="B543" i="13" s="1"/>
  <c r="BU60" i="2"/>
  <c r="B544" i="13" s="1"/>
  <c r="BU61" i="2"/>
  <c r="B545" i="13" s="1"/>
  <c r="BU62" i="2"/>
  <c r="B546" i="13" s="1"/>
  <c r="BU63" i="2"/>
  <c r="B547" i="13" s="1"/>
  <c r="BU64" i="2"/>
  <c r="B548" i="13" s="1"/>
  <c r="BU65" i="2"/>
  <c r="B549" i="13" s="1"/>
  <c r="B490" i="13"/>
  <c r="BT69" i="2"/>
  <c r="B431" i="13" s="1"/>
  <c r="BT70" i="2"/>
  <c r="B432" i="13" s="1"/>
  <c r="BT71" i="2"/>
  <c r="B433" i="13" s="1"/>
  <c r="BT72" i="2"/>
  <c r="B434" i="13" s="1"/>
  <c r="BT73" i="2"/>
  <c r="B435" i="13" s="1"/>
  <c r="BT74" i="2"/>
  <c r="B436" i="13" s="1"/>
  <c r="BT75" i="2"/>
  <c r="B437" i="13" s="1"/>
  <c r="BT76" i="2"/>
  <c r="B438" i="13" s="1"/>
  <c r="BT77" i="2"/>
  <c r="B439" i="13" s="1"/>
  <c r="BT78" i="2"/>
  <c r="B440" i="13" s="1"/>
  <c r="BT79" i="2"/>
  <c r="B441" i="13" s="1"/>
  <c r="BT80" i="2"/>
  <c r="B442" i="13" s="1"/>
  <c r="BT81" i="2"/>
  <c r="B443" i="13" s="1"/>
  <c r="BT82" i="2"/>
  <c r="B444" i="13" s="1"/>
  <c r="BT83" i="2"/>
  <c r="B445" i="13" s="1"/>
  <c r="BT84" i="2"/>
  <c r="B446" i="13" s="1"/>
  <c r="BT85" i="2"/>
  <c r="B447" i="13" s="1"/>
  <c r="BT86" i="2"/>
  <c r="B448" i="13" s="1"/>
  <c r="BT87" i="2"/>
  <c r="B449" i="13" s="1"/>
  <c r="BT88" i="2"/>
  <c r="B450" i="13" s="1"/>
  <c r="BT89" i="2"/>
  <c r="B451" i="13" s="1"/>
  <c r="BT90" i="2"/>
  <c r="B452" i="13" s="1"/>
  <c r="BT91" i="2"/>
  <c r="B453" i="13" s="1"/>
  <c r="BT92" i="2"/>
  <c r="B454" i="13" s="1"/>
  <c r="BT93" i="2"/>
  <c r="B455" i="13" s="1"/>
  <c r="BT94" i="2"/>
  <c r="B456" i="13" s="1"/>
  <c r="BT95" i="2"/>
  <c r="B457" i="13" s="1"/>
  <c r="BT96" i="2"/>
  <c r="B458" i="13" s="1"/>
  <c r="BT97" i="2"/>
  <c r="B459" i="13" s="1"/>
  <c r="BT98" i="2"/>
  <c r="B460" i="13" s="1"/>
  <c r="BT99" i="2"/>
  <c r="B461" i="13" s="1"/>
  <c r="BT100" i="2"/>
  <c r="B462" i="13" s="1"/>
  <c r="BT101" i="2"/>
  <c r="B463" i="13" s="1"/>
  <c r="BT102" i="2"/>
  <c r="B464" i="13" s="1"/>
  <c r="BT103" i="2"/>
  <c r="B465" i="13" s="1"/>
  <c r="BT104" i="2"/>
  <c r="B466" i="13" s="1"/>
  <c r="BT105" i="2"/>
  <c r="B467" i="13" s="1"/>
  <c r="BT106" i="2"/>
  <c r="B468" i="13" s="1"/>
  <c r="BT107" i="2"/>
  <c r="B469" i="13" s="1"/>
  <c r="BT108" i="2"/>
  <c r="B470" i="13" s="1"/>
  <c r="BT109" i="2"/>
  <c r="B471" i="13" s="1"/>
  <c r="BT110" i="2"/>
  <c r="B472" i="13" s="1"/>
  <c r="BT111" i="2"/>
  <c r="B473" i="13" s="1"/>
  <c r="BT112" i="2"/>
  <c r="B474" i="13" s="1"/>
  <c r="BT113" i="2"/>
  <c r="B475" i="13" s="1"/>
  <c r="BT114" i="2"/>
  <c r="B476" i="13" s="1"/>
  <c r="BT115" i="2"/>
  <c r="B477" i="13" s="1"/>
  <c r="BT116" i="2"/>
  <c r="B478" i="13" s="1"/>
  <c r="BT117" i="2"/>
  <c r="B479" i="13" s="1"/>
  <c r="BT118" i="2"/>
  <c r="B480" i="13" s="1"/>
  <c r="BT119" i="2"/>
  <c r="B481" i="13" s="1"/>
  <c r="BT120" i="2"/>
  <c r="B482" i="13" s="1"/>
  <c r="BT121" i="2"/>
  <c r="B483" i="13" s="1"/>
  <c r="BT122" i="2"/>
  <c r="B484" i="13" s="1"/>
  <c r="BT123" i="2"/>
  <c r="B485" i="13" s="1"/>
  <c r="BT124" i="2"/>
  <c r="B486" i="13" s="1"/>
  <c r="BT125" i="2"/>
  <c r="B487" i="13" s="1"/>
  <c r="BT126" i="2"/>
  <c r="B488" i="13" s="1"/>
  <c r="BT127" i="2"/>
  <c r="B489" i="13" s="1"/>
  <c r="BT68" i="2"/>
  <c r="B430" i="13" s="1"/>
  <c r="BT7" i="2"/>
  <c r="B369" i="13" s="1"/>
  <c r="BT8" i="2"/>
  <c r="B370" i="13" s="1"/>
  <c r="BT9" i="2"/>
  <c r="B371" i="13" s="1"/>
  <c r="BT10" i="2"/>
  <c r="B372" i="13" s="1"/>
  <c r="BT11" i="2"/>
  <c r="B373" i="13" s="1"/>
  <c r="BT12" i="2"/>
  <c r="B374" i="13" s="1"/>
  <c r="BT13" i="2"/>
  <c r="B375" i="13" s="1"/>
  <c r="BT14" i="2"/>
  <c r="B376" i="13" s="1"/>
  <c r="BT15" i="2"/>
  <c r="B377" i="13" s="1"/>
  <c r="BT16" i="2"/>
  <c r="B378" i="13" s="1"/>
  <c r="BT17" i="2"/>
  <c r="B379" i="13" s="1"/>
  <c r="BT18" i="2"/>
  <c r="B380" i="13" s="1"/>
  <c r="BT19" i="2"/>
  <c r="B381" i="13" s="1"/>
  <c r="BT20" i="2"/>
  <c r="B382" i="13" s="1"/>
  <c r="BT21" i="2"/>
  <c r="B383" i="13" s="1"/>
  <c r="BT22" i="2"/>
  <c r="B384" i="13" s="1"/>
  <c r="BT23" i="2"/>
  <c r="B385" i="13" s="1"/>
  <c r="BT24" i="2"/>
  <c r="B386" i="13" s="1"/>
  <c r="BT25" i="2"/>
  <c r="B387" i="13" s="1"/>
  <c r="BT26" i="2"/>
  <c r="B388" i="13" s="1"/>
  <c r="BT27" i="2"/>
  <c r="B389" i="13" s="1"/>
  <c r="BT28" i="2"/>
  <c r="B390" i="13" s="1"/>
  <c r="BT29" i="2"/>
  <c r="B391" i="13" s="1"/>
  <c r="BT30" i="2"/>
  <c r="B392" i="13" s="1"/>
  <c r="BT31" i="2"/>
  <c r="B393" i="13" s="1"/>
  <c r="BT32" i="2"/>
  <c r="B394" i="13" s="1"/>
  <c r="BT33" i="2"/>
  <c r="B395" i="13" s="1"/>
  <c r="BT34" i="2"/>
  <c r="B396" i="13" s="1"/>
  <c r="BT35" i="2"/>
  <c r="B397" i="13" s="1"/>
  <c r="BT36" i="2"/>
  <c r="B398" i="13" s="1"/>
  <c r="BT37" i="2"/>
  <c r="B399" i="13" s="1"/>
  <c r="BT38" i="2"/>
  <c r="B400" i="13" s="1"/>
  <c r="BT39" i="2"/>
  <c r="B401" i="13" s="1"/>
  <c r="BT40" i="2"/>
  <c r="B402" i="13" s="1"/>
  <c r="BT41" i="2"/>
  <c r="B403" i="13" s="1"/>
  <c r="BT42" i="2"/>
  <c r="B404" i="13" s="1"/>
  <c r="BT43" i="2"/>
  <c r="B405" i="13" s="1"/>
  <c r="BT44" i="2"/>
  <c r="B406" i="13" s="1"/>
  <c r="BT45" i="2"/>
  <c r="B407" i="13" s="1"/>
  <c r="BT46" i="2"/>
  <c r="B408" i="13" s="1"/>
  <c r="BT47" i="2"/>
  <c r="B409" i="13" s="1"/>
  <c r="BT48" i="2"/>
  <c r="B410" i="13" s="1"/>
  <c r="BT49" i="2"/>
  <c r="B411" i="13" s="1"/>
  <c r="BT50" i="2"/>
  <c r="B412" i="13" s="1"/>
  <c r="BT51" i="2"/>
  <c r="B413" i="13" s="1"/>
  <c r="BT52" i="2"/>
  <c r="B414" i="13" s="1"/>
  <c r="BT53" i="2"/>
  <c r="B415" i="13" s="1"/>
  <c r="BT54" i="2"/>
  <c r="B416" i="13" s="1"/>
  <c r="BT55" i="2"/>
  <c r="B417" i="13" s="1"/>
  <c r="BT56" i="2"/>
  <c r="B418" i="13" s="1"/>
  <c r="BT57" i="2"/>
  <c r="B419" i="13" s="1"/>
  <c r="BT58" i="2"/>
  <c r="B420" i="13" s="1"/>
  <c r="BT59" i="2"/>
  <c r="B421" i="13" s="1"/>
  <c r="BT60" i="2"/>
  <c r="B422" i="13" s="1"/>
  <c r="BT61" i="2"/>
  <c r="B423" i="13" s="1"/>
  <c r="BT62" i="2"/>
  <c r="B424" i="13" s="1"/>
  <c r="BT63" i="2"/>
  <c r="B425" i="13" s="1"/>
  <c r="BT64" i="2"/>
  <c r="B426" i="13" s="1"/>
  <c r="BT65" i="2"/>
  <c r="B427" i="13" s="1"/>
  <c r="B368" i="13"/>
  <c r="BS69" i="2"/>
  <c r="B309" i="13" s="1"/>
  <c r="BS70" i="2"/>
  <c r="B310" i="13" s="1"/>
  <c r="BS71" i="2"/>
  <c r="B311" i="13" s="1"/>
  <c r="BS72" i="2"/>
  <c r="B312" i="13" s="1"/>
  <c r="BS73" i="2"/>
  <c r="B313" i="13" s="1"/>
  <c r="BS74" i="2"/>
  <c r="B314" i="13" s="1"/>
  <c r="BS75" i="2"/>
  <c r="B315" i="13" s="1"/>
  <c r="BS76" i="2"/>
  <c r="B316" i="13" s="1"/>
  <c r="BS77" i="2"/>
  <c r="B317" i="13" s="1"/>
  <c r="BS78" i="2"/>
  <c r="B318" i="13" s="1"/>
  <c r="BS79" i="2"/>
  <c r="B319" i="13" s="1"/>
  <c r="BS80" i="2"/>
  <c r="B320" i="13" s="1"/>
  <c r="BS81" i="2"/>
  <c r="B321" i="13" s="1"/>
  <c r="BS82" i="2"/>
  <c r="B322" i="13" s="1"/>
  <c r="BS83" i="2"/>
  <c r="B323" i="13" s="1"/>
  <c r="BS84" i="2"/>
  <c r="B324" i="13" s="1"/>
  <c r="BS85" i="2"/>
  <c r="B325" i="13" s="1"/>
  <c r="BS86" i="2"/>
  <c r="B326" i="13" s="1"/>
  <c r="BS87" i="2"/>
  <c r="B327" i="13" s="1"/>
  <c r="BS88" i="2"/>
  <c r="B328" i="13" s="1"/>
  <c r="BS89" i="2"/>
  <c r="B329" i="13" s="1"/>
  <c r="BS90" i="2"/>
  <c r="B330" i="13" s="1"/>
  <c r="BS91" i="2"/>
  <c r="B331" i="13" s="1"/>
  <c r="BS92" i="2"/>
  <c r="B332" i="13" s="1"/>
  <c r="BS93" i="2"/>
  <c r="B333" i="13" s="1"/>
  <c r="BS94" i="2"/>
  <c r="B334" i="13" s="1"/>
  <c r="BS95" i="2"/>
  <c r="B335" i="13" s="1"/>
  <c r="BS96" i="2"/>
  <c r="B336" i="13" s="1"/>
  <c r="BS97" i="2"/>
  <c r="B337" i="13" s="1"/>
  <c r="BS98" i="2"/>
  <c r="B338" i="13" s="1"/>
  <c r="BS99" i="2"/>
  <c r="B339" i="13" s="1"/>
  <c r="BS100" i="2"/>
  <c r="B340" i="13" s="1"/>
  <c r="BS101" i="2"/>
  <c r="B341" i="13" s="1"/>
  <c r="BS102" i="2"/>
  <c r="B342" i="13" s="1"/>
  <c r="BS103" i="2"/>
  <c r="B343" i="13" s="1"/>
  <c r="BS104" i="2"/>
  <c r="B344" i="13" s="1"/>
  <c r="BS105" i="2"/>
  <c r="B345" i="13" s="1"/>
  <c r="BS106" i="2"/>
  <c r="B346" i="13" s="1"/>
  <c r="BS107" i="2"/>
  <c r="B347" i="13" s="1"/>
  <c r="BS108" i="2"/>
  <c r="B348" i="13" s="1"/>
  <c r="BS109" i="2"/>
  <c r="B349" i="13" s="1"/>
  <c r="BS110" i="2"/>
  <c r="B350" i="13" s="1"/>
  <c r="BS111" i="2"/>
  <c r="B351" i="13" s="1"/>
  <c r="BS112" i="2"/>
  <c r="B352" i="13" s="1"/>
  <c r="BS113" i="2"/>
  <c r="B353" i="13" s="1"/>
  <c r="BS114" i="2"/>
  <c r="B354" i="13" s="1"/>
  <c r="BS115" i="2"/>
  <c r="B355" i="13" s="1"/>
  <c r="BS116" i="2"/>
  <c r="B356" i="13" s="1"/>
  <c r="BS117" i="2"/>
  <c r="B357" i="13" s="1"/>
  <c r="BS118" i="2"/>
  <c r="B358" i="13" s="1"/>
  <c r="BS119" i="2"/>
  <c r="B359" i="13" s="1"/>
  <c r="BS120" i="2"/>
  <c r="B360" i="13" s="1"/>
  <c r="BS121" i="2"/>
  <c r="B361" i="13" s="1"/>
  <c r="BS122" i="2"/>
  <c r="B362" i="13" s="1"/>
  <c r="BS123" i="2"/>
  <c r="B363" i="13" s="1"/>
  <c r="BS124" i="2"/>
  <c r="B364" i="13" s="1"/>
  <c r="BS125" i="2"/>
  <c r="B365" i="13" s="1"/>
  <c r="BS126" i="2"/>
  <c r="B366" i="13" s="1"/>
  <c r="BS127" i="2"/>
  <c r="B367" i="13" s="1"/>
  <c r="BS68" i="2"/>
  <c r="B308" i="13" s="1"/>
  <c r="BS7" i="2"/>
  <c r="B247" i="13" s="1"/>
  <c r="BS8" i="2"/>
  <c r="B248" i="13" s="1"/>
  <c r="BS9" i="2"/>
  <c r="B249" i="13" s="1"/>
  <c r="BS10" i="2"/>
  <c r="B250" i="13" s="1"/>
  <c r="BS11" i="2"/>
  <c r="B251" i="13" s="1"/>
  <c r="BS12" i="2"/>
  <c r="B252" i="13" s="1"/>
  <c r="BS13" i="2"/>
  <c r="B253" i="13" s="1"/>
  <c r="BS14" i="2"/>
  <c r="B254" i="13" s="1"/>
  <c r="BS15" i="2"/>
  <c r="B255" i="13" s="1"/>
  <c r="BS16" i="2"/>
  <c r="B256" i="13" s="1"/>
  <c r="BS17" i="2"/>
  <c r="B257" i="13" s="1"/>
  <c r="BS18" i="2"/>
  <c r="B258" i="13" s="1"/>
  <c r="BS19" i="2"/>
  <c r="B259" i="13" s="1"/>
  <c r="BS20" i="2"/>
  <c r="B260" i="13" s="1"/>
  <c r="BS21" i="2"/>
  <c r="B261" i="13" s="1"/>
  <c r="BS22" i="2"/>
  <c r="B262" i="13" s="1"/>
  <c r="BS23" i="2"/>
  <c r="B263" i="13" s="1"/>
  <c r="BS24" i="2"/>
  <c r="B264" i="13" s="1"/>
  <c r="BS25" i="2"/>
  <c r="B265" i="13" s="1"/>
  <c r="BS26" i="2"/>
  <c r="B266" i="13" s="1"/>
  <c r="BS27" i="2"/>
  <c r="B267" i="13" s="1"/>
  <c r="BS28" i="2"/>
  <c r="B268" i="13" s="1"/>
  <c r="BS29" i="2"/>
  <c r="B269" i="13" s="1"/>
  <c r="BS30" i="2"/>
  <c r="B270" i="13" s="1"/>
  <c r="BS31" i="2"/>
  <c r="B271" i="13" s="1"/>
  <c r="BS32" i="2"/>
  <c r="B272" i="13" s="1"/>
  <c r="BS33" i="2"/>
  <c r="B273" i="13" s="1"/>
  <c r="BS34" i="2"/>
  <c r="B274" i="13" s="1"/>
  <c r="BS35" i="2"/>
  <c r="B275" i="13" s="1"/>
  <c r="BS36" i="2"/>
  <c r="B276" i="13" s="1"/>
  <c r="BS37" i="2"/>
  <c r="B277" i="13" s="1"/>
  <c r="BS38" i="2"/>
  <c r="B278" i="13" s="1"/>
  <c r="BS39" i="2"/>
  <c r="B279" i="13" s="1"/>
  <c r="BS40" i="2"/>
  <c r="B280" i="13" s="1"/>
  <c r="BS41" i="2"/>
  <c r="B281" i="13" s="1"/>
  <c r="BS42" i="2"/>
  <c r="B282" i="13" s="1"/>
  <c r="BS43" i="2"/>
  <c r="B283" i="13" s="1"/>
  <c r="BS44" i="2"/>
  <c r="B284" i="13" s="1"/>
  <c r="BS45" i="2"/>
  <c r="B285" i="13" s="1"/>
  <c r="BS46" i="2"/>
  <c r="B286" i="13" s="1"/>
  <c r="BS47" i="2"/>
  <c r="B287" i="13" s="1"/>
  <c r="BS48" i="2"/>
  <c r="B288" i="13" s="1"/>
  <c r="BS49" i="2"/>
  <c r="B289" i="13" s="1"/>
  <c r="BS50" i="2"/>
  <c r="B290" i="13" s="1"/>
  <c r="BS51" i="2"/>
  <c r="B291" i="13" s="1"/>
  <c r="BS52" i="2"/>
  <c r="B292" i="13" s="1"/>
  <c r="BS53" i="2"/>
  <c r="B293" i="13" s="1"/>
  <c r="BS54" i="2"/>
  <c r="B294" i="13" s="1"/>
  <c r="BS55" i="2"/>
  <c r="B295" i="13" s="1"/>
  <c r="BS56" i="2"/>
  <c r="B296" i="13" s="1"/>
  <c r="BS57" i="2"/>
  <c r="B297" i="13" s="1"/>
  <c r="BS58" i="2"/>
  <c r="B298" i="13" s="1"/>
  <c r="BS59" i="2"/>
  <c r="B299" i="13" s="1"/>
  <c r="BS60" i="2"/>
  <c r="B300" i="13" s="1"/>
  <c r="BS61" i="2"/>
  <c r="B301" i="13" s="1"/>
  <c r="BS62" i="2"/>
  <c r="B302" i="13" s="1"/>
  <c r="BS63" i="2"/>
  <c r="B303" i="13" s="1"/>
  <c r="BS64" i="2"/>
  <c r="B304" i="13" s="1"/>
  <c r="BS65" i="2"/>
  <c r="B305" i="13" s="1"/>
  <c r="B246" i="13"/>
  <c r="BR69" i="2"/>
  <c r="B187" i="13" s="1"/>
  <c r="BR70" i="2"/>
  <c r="B188" i="13" s="1"/>
  <c r="BR71" i="2"/>
  <c r="B189" i="13" s="1"/>
  <c r="BR72" i="2"/>
  <c r="B190" i="13" s="1"/>
  <c r="BR73" i="2"/>
  <c r="B191" i="13" s="1"/>
  <c r="BR74" i="2"/>
  <c r="B192" i="13" s="1"/>
  <c r="BR75" i="2"/>
  <c r="B193" i="13" s="1"/>
  <c r="BR76" i="2"/>
  <c r="B194" i="13" s="1"/>
  <c r="BR77" i="2"/>
  <c r="B195" i="13" s="1"/>
  <c r="BR78" i="2"/>
  <c r="B196" i="13" s="1"/>
  <c r="BR79" i="2"/>
  <c r="B197" i="13" s="1"/>
  <c r="BR80" i="2"/>
  <c r="B198" i="13" s="1"/>
  <c r="BR81" i="2"/>
  <c r="B199" i="13" s="1"/>
  <c r="BR82" i="2"/>
  <c r="B200" i="13" s="1"/>
  <c r="BR83" i="2"/>
  <c r="B201" i="13" s="1"/>
  <c r="BR84" i="2"/>
  <c r="B202" i="13" s="1"/>
  <c r="BR85" i="2"/>
  <c r="B203" i="13" s="1"/>
  <c r="BR86" i="2"/>
  <c r="B204" i="13" s="1"/>
  <c r="BR87" i="2"/>
  <c r="B205" i="13" s="1"/>
  <c r="BR88" i="2"/>
  <c r="B206" i="13" s="1"/>
  <c r="BR89" i="2"/>
  <c r="B207" i="13" s="1"/>
  <c r="BR90" i="2"/>
  <c r="B208" i="13" s="1"/>
  <c r="BR91" i="2"/>
  <c r="B209" i="13" s="1"/>
  <c r="BR92" i="2"/>
  <c r="B210" i="13" s="1"/>
  <c r="BR93" i="2"/>
  <c r="B211" i="13" s="1"/>
  <c r="BR94" i="2"/>
  <c r="B212" i="13" s="1"/>
  <c r="BR95" i="2"/>
  <c r="B213" i="13" s="1"/>
  <c r="BR96" i="2"/>
  <c r="B214" i="13" s="1"/>
  <c r="BR97" i="2"/>
  <c r="B215" i="13" s="1"/>
  <c r="BR98" i="2"/>
  <c r="B216" i="13" s="1"/>
  <c r="BR99" i="2"/>
  <c r="B217" i="13" s="1"/>
  <c r="BR100" i="2"/>
  <c r="B218" i="13" s="1"/>
  <c r="BR101" i="2"/>
  <c r="B219" i="13" s="1"/>
  <c r="BR102" i="2"/>
  <c r="B220" i="13" s="1"/>
  <c r="BR103" i="2"/>
  <c r="B221" i="13" s="1"/>
  <c r="BR104" i="2"/>
  <c r="B222" i="13" s="1"/>
  <c r="BR105" i="2"/>
  <c r="B223" i="13" s="1"/>
  <c r="BR106" i="2"/>
  <c r="B224" i="13" s="1"/>
  <c r="BR107" i="2"/>
  <c r="B225" i="13" s="1"/>
  <c r="BR108" i="2"/>
  <c r="B226" i="13" s="1"/>
  <c r="BR109" i="2"/>
  <c r="B227" i="13" s="1"/>
  <c r="BR110" i="2"/>
  <c r="B228" i="13" s="1"/>
  <c r="BR111" i="2"/>
  <c r="B229" i="13" s="1"/>
  <c r="BR112" i="2"/>
  <c r="B230" i="13" s="1"/>
  <c r="BR113" i="2"/>
  <c r="B231" i="13" s="1"/>
  <c r="BR114" i="2"/>
  <c r="B232" i="13" s="1"/>
  <c r="BR115" i="2"/>
  <c r="B233" i="13" s="1"/>
  <c r="BR116" i="2"/>
  <c r="B234" i="13" s="1"/>
  <c r="BR117" i="2"/>
  <c r="B235" i="13" s="1"/>
  <c r="BR118" i="2"/>
  <c r="B236" i="13" s="1"/>
  <c r="BR119" i="2"/>
  <c r="B237" i="13" s="1"/>
  <c r="BR120" i="2"/>
  <c r="B238" i="13" s="1"/>
  <c r="BR121" i="2"/>
  <c r="B239" i="13" s="1"/>
  <c r="BR122" i="2"/>
  <c r="B240" i="13" s="1"/>
  <c r="BR123" i="2"/>
  <c r="B241" i="13" s="1"/>
  <c r="BR124" i="2"/>
  <c r="B242" i="13" s="1"/>
  <c r="BR125" i="2"/>
  <c r="B243" i="13" s="1"/>
  <c r="BR126" i="2"/>
  <c r="B244" i="13" s="1"/>
  <c r="BR127" i="2"/>
  <c r="B245" i="13" s="1"/>
  <c r="BR68" i="2"/>
  <c r="B186" i="13" s="1"/>
  <c r="BR7" i="2"/>
  <c r="B125" i="13" s="1"/>
  <c r="BR8" i="2"/>
  <c r="B126" i="13" s="1"/>
  <c r="BR9" i="2"/>
  <c r="B127" i="13" s="1"/>
  <c r="BR10" i="2"/>
  <c r="B128" i="13" s="1"/>
  <c r="BR11" i="2"/>
  <c r="B129" i="13" s="1"/>
  <c r="BR12" i="2"/>
  <c r="B130" i="13" s="1"/>
  <c r="BR13" i="2"/>
  <c r="B131" i="13" s="1"/>
  <c r="BR14" i="2"/>
  <c r="B132" i="13" s="1"/>
  <c r="BR15" i="2"/>
  <c r="B133" i="13" s="1"/>
  <c r="BR16" i="2"/>
  <c r="B134" i="13" s="1"/>
  <c r="BR17" i="2"/>
  <c r="B135" i="13" s="1"/>
  <c r="BR18" i="2"/>
  <c r="B136" i="13" s="1"/>
  <c r="BR19" i="2"/>
  <c r="B137" i="13" s="1"/>
  <c r="BR20" i="2"/>
  <c r="B138" i="13" s="1"/>
  <c r="BR21" i="2"/>
  <c r="B139" i="13" s="1"/>
  <c r="BR22" i="2"/>
  <c r="B140" i="13" s="1"/>
  <c r="BR23" i="2"/>
  <c r="B141" i="13" s="1"/>
  <c r="BR24" i="2"/>
  <c r="B142" i="13" s="1"/>
  <c r="BR25" i="2"/>
  <c r="B143" i="13" s="1"/>
  <c r="BR26" i="2"/>
  <c r="B144" i="13" s="1"/>
  <c r="BR27" i="2"/>
  <c r="B145" i="13" s="1"/>
  <c r="BR28" i="2"/>
  <c r="B146" i="13" s="1"/>
  <c r="BR29" i="2"/>
  <c r="B147" i="13" s="1"/>
  <c r="BR30" i="2"/>
  <c r="B148" i="13" s="1"/>
  <c r="BR31" i="2"/>
  <c r="B149" i="13" s="1"/>
  <c r="BR32" i="2"/>
  <c r="B150" i="13" s="1"/>
  <c r="BR33" i="2"/>
  <c r="B151" i="13" s="1"/>
  <c r="BR34" i="2"/>
  <c r="B152" i="13" s="1"/>
  <c r="BR35" i="2"/>
  <c r="B153" i="13" s="1"/>
  <c r="BR36" i="2"/>
  <c r="B154" i="13" s="1"/>
  <c r="BR37" i="2"/>
  <c r="B155" i="13" s="1"/>
  <c r="BR38" i="2"/>
  <c r="B156" i="13" s="1"/>
  <c r="BR39" i="2"/>
  <c r="B157" i="13" s="1"/>
  <c r="BR40" i="2"/>
  <c r="B158" i="13" s="1"/>
  <c r="BR41" i="2"/>
  <c r="B159" i="13" s="1"/>
  <c r="BR42" i="2"/>
  <c r="B160" i="13" s="1"/>
  <c r="BR43" i="2"/>
  <c r="B161" i="13" s="1"/>
  <c r="BR44" i="2"/>
  <c r="B162" i="13" s="1"/>
  <c r="BR45" i="2"/>
  <c r="B163" i="13" s="1"/>
  <c r="BR46" i="2"/>
  <c r="B164" i="13" s="1"/>
  <c r="BR47" i="2"/>
  <c r="B165" i="13" s="1"/>
  <c r="BR48" i="2"/>
  <c r="B166" i="13" s="1"/>
  <c r="BR49" i="2"/>
  <c r="B167" i="13" s="1"/>
  <c r="BR50" i="2"/>
  <c r="B168" i="13" s="1"/>
  <c r="BR51" i="2"/>
  <c r="B169" i="13" s="1"/>
  <c r="BR52" i="2"/>
  <c r="B170" i="13" s="1"/>
  <c r="BR53" i="2"/>
  <c r="B171" i="13" s="1"/>
  <c r="BR54" i="2"/>
  <c r="B172" i="13" s="1"/>
  <c r="BR55" i="2"/>
  <c r="B173" i="13" s="1"/>
  <c r="BR56" i="2"/>
  <c r="B174" i="13" s="1"/>
  <c r="BR57" i="2"/>
  <c r="B175" i="13" s="1"/>
  <c r="BR58" i="2"/>
  <c r="B176" i="13" s="1"/>
  <c r="BR59" i="2"/>
  <c r="B177" i="13" s="1"/>
  <c r="BR60" i="2"/>
  <c r="B178" i="13" s="1"/>
  <c r="BR61" i="2"/>
  <c r="B179" i="13" s="1"/>
  <c r="BR62" i="2"/>
  <c r="B180" i="13" s="1"/>
  <c r="BR63" i="2"/>
  <c r="B181" i="13" s="1"/>
  <c r="BR64" i="2"/>
  <c r="B182" i="13" s="1"/>
  <c r="BR65" i="2"/>
  <c r="B183" i="13" s="1"/>
  <c r="B124" i="13"/>
  <c r="BK69" i="2"/>
  <c r="BK70" i="2"/>
  <c r="BK71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BK89" i="2"/>
  <c r="BK90" i="2"/>
  <c r="BK91" i="2"/>
  <c r="BK92" i="2"/>
  <c r="BK93" i="2"/>
  <c r="BK94" i="2"/>
  <c r="BK95" i="2"/>
  <c r="BK96" i="2"/>
  <c r="BK97" i="2"/>
  <c r="BK98" i="2"/>
  <c r="BK99" i="2"/>
  <c r="BK100" i="2"/>
  <c r="BK101" i="2"/>
  <c r="BK102" i="2"/>
  <c r="BK103" i="2"/>
  <c r="BK104" i="2"/>
  <c r="BK105" i="2"/>
  <c r="BK106" i="2"/>
  <c r="BK107" i="2"/>
  <c r="BK108" i="2"/>
  <c r="BK109" i="2"/>
  <c r="BK110" i="2"/>
  <c r="BK111" i="2"/>
  <c r="BK112" i="2"/>
  <c r="BK113" i="2"/>
  <c r="BK114" i="2"/>
  <c r="BK115" i="2"/>
  <c r="BK116" i="2"/>
  <c r="BK117" i="2"/>
  <c r="BK118" i="2"/>
  <c r="BK119" i="2"/>
  <c r="BK120" i="2"/>
  <c r="BK121" i="2"/>
  <c r="BK122" i="2"/>
  <c r="BK123" i="2"/>
  <c r="BK124" i="2"/>
  <c r="BK125" i="2"/>
  <c r="BK126" i="2"/>
  <c r="BK127" i="2"/>
  <c r="BK68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BK6" i="2"/>
  <c r="BK67" i="2" l="1"/>
  <c r="H29" i="1" s="1"/>
  <c r="DH7" i="2" l="1"/>
  <c r="G1101" i="13" s="1"/>
  <c r="DH8" i="2"/>
  <c r="G1102" i="13" s="1"/>
  <c r="DH9" i="2"/>
  <c r="G1103" i="13" s="1"/>
  <c r="DH10" i="2"/>
  <c r="G1104" i="13" s="1"/>
  <c r="DH11" i="2"/>
  <c r="G1105" i="13" s="1"/>
  <c r="DH12" i="2"/>
  <c r="G1106" i="13" s="1"/>
  <c r="DH13" i="2"/>
  <c r="G1107" i="13" s="1"/>
  <c r="DH14" i="2"/>
  <c r="G1108" i="13" s="1"/>
  <c r="DH15" i="2"/>
  <c r="G1109" i="13" s="1"/>
  <c r="DH16" i="2"/>
  <c r="G1110" i="13" s="1"/>
  <c r="DH17" i="2"/>
  <c r="G1111" i="13" s="1"/>
  <c r="DH18" i="2"/>
  <c r="G1112" i="13" s="1"/>
  <c r="DH19" i="2"/>
  <c r="G1113" i="13" s="1"/>
  <c r="DH20" i="2"/>
  <c r="G1114" i="13" s="1"/>
  <c r="DH21" i="2"/>
  <c r="G1115" i="13" s="1"/>
  <c r="DH22" i="2"/>
  <c r="G1116" i="13" s="1"/>
  <c r="DH23" i="2"/>
  <c r="G1117" i="13" s="1"/>
  <c r="DH24" i="2"/>
  <c r="G1118" i="13" s="1"/>
  <c r="DH25" i="2"/>
  <c r="G1119" i="13" s="1"/>
  <c r="DH26" i="2"/>
  <c r="G1120" i="13" s="1"/>
  <c r="DH27" i="2"/>
  <c r="G1121" i="13" s="1"/>
  <c r="DH28" i="2"/>
  <c r="G1122" i="13" s="1"/>
  <c r="DH29" i="2"/>
  <c r="G1123" i="13" s="1"/>
  <c r="DH30" i="2"/>
  <c r="G1124" i="13" s="1"/>
  <c r="DH31" i="2"/>
  <c r="G1125" i="13" s="1"/>
  <c r="DH32" i="2"/>
  <c r="G1126" i="13" s="1"/>
  <c r="DH33" i="2"/>
  <c r="G1127" i="13" s="1"/>
  <c r="DH34" i="2"/>
  <c r="G1128" i="13" s="1"/>
  <c r="DH35" i="2"/>
  <c r="G1129" i="13" s="1"/>
  <c r="DH36" i="2"/>
  <c r="G1130" i="13" s="1"/>
  <c r="DH37" i="2"/>
  <c r="G1131" i="13" s="1"/>
  <c r="DH38" i="2"/>
  <c r="G1132" i="13" s="1"/>
  <c r="DH39" i="2"/>
  <c r="G1133" i="13" s="1"/>
  <c r="DH40" i="2"/>
  <c r="G1134" i="13" s="1"/>
  <c r="DH41" i="2"/>
  <c r="G1135" i="13" s="1"/>
  <c r="DH42" i="2"/>
  <c r="G1136" i="13" s="1"/>
  <c r="DH43" i="2"/>
  <c r="G1137" i="13" s="1"/>
  <c r="DH44" i="2"/>
  <c r="G1138" i="13" s="1"/>
  <c r="DH45" i="2"/>
  <c r="G1139" i="13" s="1"/>
  <c r="DH46" i="2"/>
  <c r="G1140" i="13" s="1"/>
  <c r="DH47" i="2"/>
  <c r="G1141" i="13" s="1"/>
  <c r="DH48" i="2"/>
  <c r="G1142" i="13" s="1"/>
  <c r="DH49" i="2"/>
  <c r="G1143" i="13" s="1"/>
  <c r="DH50" i="2"/>
  <c r="G1144" i="13" s="1"/>
  <c r="DH51" i="2"/>
  <c r="G1145" i="13" s="1"/>
  <c r="DH52" i="2"/>
  <c r="G1146" i="13" s="1"/>
  <c r="DH53" i="2"/>
  <c r="G1147" i="13" s="1"/>
  <c r="DH54" i="2"/>
  <c r="G1148" i="13" s="1"/>
  <c r="DH55" i="2"/>
  <c r="G1149" i="13" s="1"/>
  <c r="DH56" i="2"/>
  <c r="G1150" i="13" s="1"/>
  <c r="DH57" i="2"/>
  <c r="G1151" i="13" s="1"/>
  <c r="DH58" i="2"/>
  <c r="G1152" i="13" s="1"/>
  <c r="DH59" i="2"/>
  <c r="G1153" i="13" s="1"/>
  <c r="DH60" i="2"/>
  <c r="G1154" i="13" s="1"/>
  <c r="DH61" i="2"/>
  <c r="G1155" i="13" s="1"/>
  <c r="DH62" i="2"/>
  <c r="G1156" i="13" s="1"/>
  <c r="DH63" i="2"/>
  <c r="G1157" i="13" s="1"/>
  <c r="DH64" i="2"/>
  <c r="G1158" i="13" s="1"/>
  <c r="DH65" i="2"/>
  <c r="G1159" i="13" s="1"/>
  <c r="DH68" i="2"/>
  <c r="G1162" i="13" s="1"/>
  <c r="DH69" i="2"/>
  <c r="G1163" i="13" s="1"/>
  <c r="DH70" i="2"/>
  <c r="G1164" i="13" s="1"/>
  <c r="DH71" i="2"/>
  <c r="G1165" i="13" s="1"/>
  <c r="DH72" i="2"/>
  <c r="G1166" i="13" s="1"/>
  <c r="DH73" i="2"/>
  <c r="G1167" i="13" s="1"/>
  <c r="DH74" i="2"/>
  <c r="G1168" i="13" s="1"/>
  <c r="DH75" i="2"/>
  <c r="G1169" i="13" s="1"/>
  <c r="DH76" i="2"/>
  <c r="G1170" i="13" s="1"/>
  <c r="DH77" i="2"/>
  <c r="G1171" i="13" s="1"/>
  <c r="DH78" i="2"/>
  <c r="G1172" i="13" s="1"/>
  <c r="DH79" i="2"/>
  <c r="G1173" i="13" s="1"/>
  <c r="DH80" i="2"/>
  <c r="G1174" i="13" s="1"/>
  <c r="DH81" i="2"/>
  <c r="G1175" i="13" s="1"/>
  <c r="DH82" i="2"/>
  <c r="G1176" i="13" s="1"/>
  <c r="DH83" i="2"/>
  <c r="G1177" i="13" s="1"/>
  <c r="DH84" i="2"/>
  <c r="G1178" i="13" s="1"/>
  <c r="DH85" i="2"/>
  <c r="G1179" i="13" s="1"/>
  <c r="DH86" i="2"/>
  <c r="G1180" i="13" s="1"/>
  <c r="DH87" i="2"/>
  <c r="G1181" i="13" s="1"/>
  <c r="DH88" i="2"/>
  <c r="G1182" i="13" s="1"/>
  <c r="DH89" i="2"/>
  <c r="G1183" i="13" s="1"/>
  <c r="DH90" i="2"/>
  <c r="G1184" i="13" s="1"/>
  <c r="DH91" i="2"/>
  <c r="G1185" i="13" s="1"/>
  <c r="DH92" i="2"/>
  <c r="G1186" i="13" s="1"/>
  <c r="DH93" i="2"/>
  <c r="G1187" i="13" s="1"/>
  <c r="DH94" i="2"/>
  <c r="G1188" i="13" s="1"/>
  <c r="DH95" i="2"/>
  <c r="G1189" i="13" s="1"/>
  <c r="DH96" i="2"/>
  <c r="G1190" i="13" s="1"/>
  <c r="DH97" i="2"/>
  <c r="G1191" i="13" s="1"/>
  <c r="DH98" i="2"/>
  <c r="G1192" i="13" s="1"/>
  <c r="DH99" i="2"/>
  <c r="G1193" i="13" s="1"/>
  <c r="DH100" i="2"/>
  <c r="G1194" i="13" s="1"/>
  <c r="DH101" i="2"/>
  <c r="G1195" i="13" s="1"/>
  <c r="DH102" i="2"/>
  <c r="G1196" i="13" s="1"/>
  <c r="DH103" i="2"/>
  <c r="G1197" i="13" s="1"/>
  <c r="DH104" i="2"/>
  <c r="G1198" i="13" s="1"/>
  <c r="DH105" i="2"/>
  <c r="G1199" i="13" s="1"/>
  <c r="DH106" i="2"/>
  <c r="G1200" i="13" s="1"/>
  <c r="DH107" i="2"/>
  <c r="G1201" i="13" s="1"/>
  <c r="DH108" i="2"/>
  <c r="G1202" i="13" s="1"/>
  <c r="DH109" i="2"/>
  <c r="G1203" i="13" s="1"/>
  <c r="DH110" i="2"/>
  <c r="G1204" i="13" s="1"/>
  <c r="DH111" i="2"/>
  <c r="G1205" i="13" s="1"/>
  <c r="DH112" i="2"/>
  <c r="G1206" i="13" s="1"/>
  <c r="DH113" i="2"/>
  <c r="G1207" i="13" s="1"/>
  <c r="DH114" i="2"/>
  <c r="G1208" i="13" s="1"/>
  <c r="DH115" i="2"/>
  <c r="G1209" i="13" s="1"/>
  <c r="DH116" i="2"/>
  <c r="G1210" i="13" s="1"/>
  <c r="DH117" i="2"/>
  <c r="G1211" i="13" s="1"/>
  <c r="DH118" i="2"/>
  <c r="G1212" i="13" s="1"/>
  <c r="DH119" i="2"/>
  <c r="G1213" i="13" s="1"/>
  <c r="DH120" i="2"/>
  <c r="G1214" i="13" s="1"/>
  <c r="DH121" i="2"/>
  <c r="G1215" i="13" s="1"/>
  <c r="DH122" i="2"/>
  <c r="G1216" i="13" s="1"/>
  <c r="DH123" i="2"/>
  <c r="G1217" i="13" s="1"/>
  <c r="DH124" i="2"/>
  <c r="G1218" i="13" s="1"/>
  <c r="DH125" i="2"/>
  <c r="G1219" i="13" s="1"/>
  <c r="DH126" i="2"/>
  <c r="G1220" i="13" s="1"/>
  <c r="DH127" i="2"/>
  <c r="G1221" i="13" s="1"/>
  <c r="DH6" i="2"/>
  <c r="G1100" i="13" s="1"/>
  <c r="DG7" i="2"/>
  <c r="G979" i="13" s="1"/>
  <c r="DG8" i="2"/>
  <c r="G980" i="13" s="1"/>
  <c r="DG9" i="2"/>
  <c r="G981" i="13" s="1"/>
  <c r="DG10" i="2"/>
  <c r="G982" i="13" s="1"/>
  <c r="DG11" i="2"/>
  <c r="G983" i="13" s="1"/>
  <c r="DG12" i="2"/>
  <c r="G984" i="13" s="1"/>
  <c r="DG13" i="2"/>
  <c r="G985" i="13" s="1"/>
  <c r="DG14" i="2"/>
  <c r="G986" i="13" s="1"/>
  <c r="DG15" i="2"/>
  <c r="G987" i="13" s="1"/>
  <c r="DG16" i="2"/>
  <c r="G988" i="13" s="1"/>
  <c r="DG17" i="2"/>
  <c r="G989" i="13" s="1"/>
  <c r="DG18" i="2"/>
  <c r="G990" i="13" s="1"/>
  <c r="DG19" i="2"/>
  <c r="G991" i="13" s="1"/>
  <c r="DG20" i="2"/>
  <c r="G992" i="13" s="1"/>
  <c r="DG21" i="2"/>
  <c r="G993" i="13" s="1"/>
  <c r="DG22" i="2"/>
  <c r="G994" i="13" s="1"/>
  <c r="DG23" i="2"/>
  <c r="G995" i="13" s="1"/>
  <c r="DG24" i="2"/>
  <c r="G996" i="13" s="1"/>
  <c r="DG25" i="2"/>
  <c r="G997" i="13" s="1"/>
  <c r="DG26" i="2"/>
  <c r="G998" i="13" s="1"/>
  <c r="DG27" i="2"/>
  <c r="G999" i="13" s="1"/>
  <c r="DG28" i="2"/>
  <c r="G1000" i="13" s="1"/>
  <c r="DG29" i="2"/>
  <c r="G1001" i="13" s="1"/>
  <c r="DG30" i="2"/>
  <c r="G1002" i="13" s="1"/>
  <c r="DG31" i="2"/>
  <c r="G1003" i="13" s="1"/>
  <c r="DG32" i="2"/>
  <c r="G1004" i="13" s="1"/>
  <c r="DG33" i="2"/>
  <c r="G1005" i="13" s="1"/>
  <c r="DG34" i="2"/>
  <c r="G1006" i="13" s="1"/>
  <c r="DG35" i="2"/>
  <c r="G1007" i="13" s="1"/>
  <c r="DG36" i="2"/>
  <c r="G1008" i="13" s="1"/>
  <c r="DG37" i="2"/>
  <c r="G1009" i="13" s="1"/>
  <c r="DG38" i="2"/>
  <c r="G1010" i="13" s="1"/>
  <c r="DG39" i="2"/>
  <c r="G1011" i="13" s="1"/>
  <c r="DG40" i="2"/>
  <c r="G1012" i="13" s="1"/>
  <c r="DG41" i="2"/>
  <c r="G1013" i="13" s="1"/>
  <c r="DG42" i="2"/>
  <c r="G1014" i="13" s="1"/>
  <c r="DG43" i="2"/>
  <c r="G1015" i="13" s="1"/>
  <c r="DG44" i="2"/>
  <c r="G1016" i="13" s="1"/>
  <c r="DG45" i="2"/>
  <c r="G1017" i="13" s="1"/>
  <c r="DG46" i="2"/>
  <c r="G1018" i="13" s="1"/>
  <c r="DG47" i="2"/>
  <c r="G1019" i="13" s="1"/>
  <c r="DG48" i="2"/>
  <c r="G1020" i="13" s="1"/>
  <c r="DG49" i="2"/>
  <c r="G1021" i="13" s="1"/>
  <c r="DG50" i="2"/>
  <c r="G1022" i="13" s="1"/>
  <c r="DG51" i="2"/>
  <c r="G1023" i="13" s="1"/>
  <c r="DG52" i="2"/>
  <c r="G1024" i="13" s="1"/>
  <c r="DG53" i="2"/>
  <c r="G1025" i="13" s="1"/>
  <c r="DG54" i="2"/>
  <c r="G1026" i="13" s="1"/>
  <c r="DG55" i="2"/>
  <c r="G1027" i="13" s="1"/>
  <c r="DG56" i="2"/>
  <c r="G1028" i="13" s="1"/>
  <c r="DG57" i="2"/>
  <c r="G1029" i="13" s="1"/>
  <c r="DG58" i="2"/>
  <c r="G1030" i="13" s="1"/>
  <c r="DG59" i="2"/>
  <c r="G1031" i="13" s="1"/>
  <c r="DG60" i="2"/>
  <c r="G1032" i="13" s="1"/>
  <c r="DG61" i="2"/>
  <c r="G1033" i="13" s="1"/>
  <c r="DG62" i="2"/>
  <c r="G1034" i="13" s="1"/>
  <c r="DG63" i="2"/>
  <c r="G1035" i="13" s="1"/>
  <c r="DG64" i="2"/>
  <c r="G1036" i="13" s="1"/>
  <c r="DG65" i="2"/>
  <c r="G1037" i="13" s="1"/>
  <c r="DG68" i="2"/>
  <c r="G1040" i="13" s="1"/>
  <c r="DG69" i="2"/>
  <c r="G1041" i="13" s="1"/>
  <c r="DG70" i="2"/>
  <c r="G1042" i="13" s="1"/>
  <c r="DG71" i="2"/>
  <c r="G1043" i="13" s="1"/>
  <c r="DG72" i="2"/>
  <c r="G1044" i="13" s="1"/>
  <c r="DG73" i="2"/>
  <c r="G1045" i="13" s="1"/>
  <c r="DG74" i="2"/>
  <c r="G1046" i="13" s="1"/>
  <c r="DG75" i="2"/>
  <c r="G1047" i="13" s="1"/>
  <c r="DG76" i="2"/>
  <c r="G1048" i="13" s="1"/>
  <c r="DG77" i="2"/>
  <c r="G1049" i="13" s="1"/>
  <c r="DG78" i="2"/>
  <c r="G1050" i="13" s="1"/>
  <c r="DG79" i="2"/>
  <c r="G1051" i="13" s="1"/>
  <c r="DG80" i="2"/>
  <c r="G1052" i="13" s="1"/>
  <c r="DG81" i="2"/>
  <c r="G1053" i="13" s="1"/>
  <c r="DG82" i="2"/>
  <c r="G1054" i="13" s="1"/>
  <c r="DG83" i="2"/>
  <c r="G1055" i="13" s="1"/>
  <c r="DG84" i="2"/>
  <c r="G1056" i="13" s="1"/>
  <c r="DG85" i="2"/>
  <c r="G1057" i="13" s="1"/>
  <c r="DG86" i="2"/>
  <c r="G1058" i="13" s="1"/>
  <c r="DG87" i="2"/>
  <c r="G1059" i="13" s="1"/>
  <c r="DG88" i="2"/>
  <c r="G1060" i="13" s="1"/>
  <c r="DG89" i="2"/>
  <c r="G1061" i="13" s="1"/>
  <c r="DG90" i="2"/>
  <c r="G1062" i="13" s="1"/>
  <c r="DG91" i="2"/>
  <c r="G1063" i="13" s="1"/>
  <c r="DG92" i="2"/>
  <c r="G1064" i="13" s="1"/>
  <c r="DG93" i="2"/>
  <c r="G1065" i="13" s="1"/>
  <c r="DG94" i="2"/>
  <c r="G1066" i="13" s="1"/>
  <c r="DG95" i="2"/>
  <c r="G1067" i="13" s="1"/>
  <c r="DG96" i="2"/>
  <c r="G1068" i="13" s="1"/>
  <c r="DG97" i="2"/>
  <c r="G1069" i="13" s="1"/>
  <c r="DG98" i="2"/>
  <c r="G1070" i="13" s="1"/>
  <c r="DG99" i="2"/>
  <c r="G1071" i="13" s="1"/>
  <c r="DG100" i="2"/>
  <c r="G1072" i="13" s="1"/>
  <c r="DG101" i="2"/>
  <c r="G1073" i="13" s="1"/>
  <c r="DG102" i="2"/>
  <c r="G1074" i="13" s="1"/>
  <c r="DG103" i="2"/>
  <c r="G1075" i="13" s="1"/>
  <c r="DG104" i="2"/>
  <c r="G1076" i="13" s="1"/>
  <c r="DG105" i="2"/>
  <c r="G1077" i="13" s="1"/>
  <c r="DG106" i="2"/>
  <c r="G1078" i="13" s="1"/>
  <c r="DG107" i="2"/>
  <c r="G1079" i="13" s="1"/>
  <c r="DG108" i="2"/>
  <c r="G1080" i="13" s="1"/>
  <c r="DG109" i="2"/>
  <c r="G1081" i="13" s="1"/>
  <c r="DG110" i="2"/>
  <c r="G1082" i="13" s="1"/>
  <c r="DG111" i="2"/>
  <c r="G1083" i="13" s="1"/>
  <c r="DG112" i="2"/>
  <c r="G1084" i="13" s="1"/>
  <c r="DG113" i="2"/>
  <c r="G1085" i="13" s="1"/>
  <c r="DG114" i="2"/>
  <c r="G1086" i="13" s="1"/>
  <c r="DG115" i="2"/>
  <c r="G1087" i="13" s="1"/>
  <c r="DG116" i="2"/>
  <c r="G1088" i="13" s="1"/>
  <c r="DG117" i="2"/>
  <c r="G1089" i="13" s="1"/>
  <c r="DG118" i="2"/>
  <c r="G1090" i="13" s="1"/>
  <c r="DG119" i="2"/>
  <c r="G1091" i="13" s="1"/>
  <c r="DG120" i="2"/>
  <c r="G1092" i="13" s="1"/>
  <c r="DG121" i="2"/>
  <c r="G1093" i="13" s="1"/>
  <c r="DG122" i="2"/>
  <c r="G1094" i="13" s="1"/>
  <c r="DG123" i="2"/>
  <c r="G1095" i="13" s="1"/>
  <c r="DG124" i="2"/>
  <c r="G1096" i="13" s="1"/>
  <c r="DG125" i="2"/>
  <c r="G1097" i="13" s="1"/>
  <c r="DG126" i="2"/>
  <c r="G1098" i="13" s="1"/>
  <c r="DG127" i="2"/>
  <c r="G1099" i="13" s="1"/>
  <c r="DG6" i="2"/>
  <c r="G978" i="13" s="1"/>
  <c r="CL69" i="2"/>
  <c r="C1285" i="13" s="1"/>
  <c r="CL70" i="2"/>
  <c r="C1286" i="13" s="1"/>
  <c r="CL71" i="2"/>
  <c r="C1287" i="13" s="1"/>
  <c r="CL72" i="2"/>
  <c r="C1288" i="13" s="1"/>
  <c r="CL73" i="2"/>
  <c r="C1289" i="13" s="1"/>
  <c r="CL74" i="2"/>
  <c r="C1290" i="13" s="1"/>
  <c r="CL75" i="2"/>
  <c r="C1291" i="13" s="1"/>
  <c r="CL76" i="2"/>
  <c r="C1292" i="13" s="1"/>
  <c r="CL77" i="2"/>
  <c r="C1293" i="13" s="1"/>
  <c r="CL78" i="2"/>
  <c r="C1294" i="13" s="1"/>
  <c r="CL79" i="2"/>
  <c r="C1295" i="13" s="1"/>
  <c r="CL80" i="2"/>
  <c r="C1296" i="13" s="1"/>
  <c r="CL81" i="2"/>
  <c r="C1297" i="13" s="1"/>
  <c r="CL82" i="2"/>
  <c r="C1298" i="13" s="1"/>
  <c r="CL83" i="2"/>
  <c r="C1299" i="13" s="1"/>
  <c r="CL84" i="2"/>
  <c r="C1300" i="13" s="1"/>
  <c r="CL85" i="2"/>
  <c r="C1301" i="13" s="1"/>
  <c r="CL86" i="2"/>
  <c r="C1302" i="13" s="1"/>
  <c r="CL87" i="2"/>
  <c r="C1303" i="13" s="1"/>
  <c r="CL88" i="2"/>
  <c r="C1304" i="13" s="1"/>
  <c r="CL89" i="2"/>
  <c r="C1305" i="13" s="1"/>
  <c r="CL90" i="2"/>
  <c r="C1306" i="13" s="1"/>
  <c r="CL91" i="2"/>
  <c r="C1307" i="13" s="1"/>
  <c r="CL92" i="2"/>
  <c r="C1308" i="13" s="1"/>
  <c r="CL93" i="2"/>
  <c r="C1309" i="13" s="1"/>
  <c r="CL94" i="2"/>
  <c r="C1310" i="13" s="1"/>
  <c r="CL95" i="2"/>
  <c r="C1311" i="13" s="1"/>
  <c r="CL96" i="2"/>
  <c r="C1312" i="13" s="1"/>
  <c r="CL97" i="2"/>
  <c r="C1313" i="13" s="1"/>
  <c r="CL98" i="2"/>
  <c r="C1314" i="13" s="1"/>
  <c r="CL99" i="2"/>
  <c r="C1315" i="13" s="1"/>
  <c r="CL100" i="2"/>
  <c r="C1316" i="13" s="1"/>
  <c r="CL101" i="2"/>
  <c r="C1317" i="13" s="1"/>
  <c r="CL102" i="2"/>
  <c r="C1318" i="13" s="1"/>
  <c r="CL103" i="2"/>
  <c r="C1319" i="13" s="1"/>
  <c r="CL104" i="2"/>
  <c r="C1320" i="13" s="1"/>
  <c r="CL105" i="2"/>
  <c r="C1321" i="13" s="1"/>
  <c r="CL106" i="2"/>
  <c r="C1322" i="13" s="1"/>
  <c r="CL107" i="2"/>
  <c r="C1323" i="13" s="1"/>
  <c r="CL108" i="2"/>
  <c r="C1324" i="13" s="1"/>
  <c r="CL109" i="2"/>
  <c r="C1325" i="13" s="1"/>
  <c r="CL110" i="2"/>
  <c r="C1326" i="13" s="1"/>
  <c r="CL111" i="2"/>
  <c r="C1327" i="13" s="1"/>
  <c r="CL112" i="2"/>
  <c r="C1328" i="13" s="1"/>
  <c r="CL113" i="2"/>
  <c r="C1329" i="13" s="1"/>
  <c r="CL114" i="2"/>
  <c r="C1330" i="13" s="1"/>
  <c r="CL115" i="2"/>
  <c r="C1331" i="13" s="1"/>
  <c r="CL116" i="2"/>
  <c r="C1332" i="13" s="1"/>
  <c r="CL117" i="2"/>
  <c r="C1333" i="13" s="1"/>
  <c r="CL118" i="2"/>
  <c r="C1334" i="13" s="1"/>
  <c r="CL119" i="2"/>
  <c r="C1335" i="13" s="1"/>
  <c r="CL120" i="2"/>
  <c r="C1336" i="13" s="1"/>
  <c r="CL121" i="2"/>
  <c r="C1337" i="13" s="1"/>
  <c r="CL122" i="2"/>
  <c r="C1338" i="13" s="1"/>
  <c r="CL123" i="2"/>
  <c r="C1339" i="13" s="1"/>
  <c r="CL124" i="2"/>
  <c r="C1340" i="13" s="1"/>
  <c r="CL125" i="2"/>
  <c r="C1341" i="13" s="1"/>
  <c r="CL126" i="2"/>
  <c r="C1342" i="13" s="1"/>
  <c r="CL127" i="2"/>
  <c r="C1343" i="13" s="1"/>
  <c r="CL68" i="2"/>
  <c r="C1284" i="13" s="1"/>
  <c r="CL7" i="2"/>
  <c r="C1223" i="13" s="1"/>
  <c r="CL8" i="2"/>
  <c r="C1224" i="13" s="1"/>
  <c r="CL9" i="2"/>
  <c r="C1225" i="13" s="1"/>
  <c r="CL10" i="2"/>
  <c r="C1226" i="13" s="1"/>
  <c r="CL11" i="2"/>
  <c r="C1227" i="13" s="1"/>
  <c r="CL12" i="2"/>
  <c r="C1228" i="13" s="1"/>
  <c r="CL13" i="2"/>
  <c r="C1229" i="13" s="1"/>
  <c r="CL14" i="2"/>
  <c r="C1230" i="13" s="1"/>
  <c r="CL15" i="2"/>
  <c r="C1231" i="13" s="1"/>
  <c r="CL16" i="2"/>
  <c r="C1232" i="13" s="1"/>
  <c r="CL17" i="2"/>
  <c r="C1233" i="13" s="1"/>
  <c r="CL18" i="2"/>
  <c r="C1234" i="13" s="1"/>
  <c r="CL19" i="2"/>
  <c r="C1235" i="13" s="1"/>
  <c r="CL20" i="2"/>
  <c r="C1236" i="13" s="1"/>
  <c r="CL21" i="2"/>
  <c r="C1237" i="13" s="1"/>
  <c r="CL22" i="2"/>
  <c r="C1238" i="13" s="1"/>
  <c r="CL23" i="2"/>
  <c r="C1239" i="13" s="1"/>
  <c r="CL24" i="2"/>
  <c r="C1240" i="13" s="1"/>
  <c r="CL25" i="2"/>
  <c r="C1241" i="13" s="1"/>
  <c r="CL26" i="2"/>
  <c r="C1242" i="13" s="1"/>
  <c r="CL27" i="2"/>
  <c r="C1243" i="13" s="1"/>
  <c r="CL28" i="2"/>
  <c r="C1244" i="13" s="1"/>
  <c r="CL29" i="2"/>
  <c r="C1245" i="13" s="1"/>
  <c r="CL30" i="2"/>
  <c r="C1246" i="13" s="1"/>
  <c r="CL31" i="2"/>
  <c r="C1247" i="13" s="1"/>
  <c r="CL32" i="2"/>
  <c r="C1248" i="13" s="1"/>
  <c r="CL33" i="2"/>
  <c r="C1249" i="13" s="1"/>
  <c r="CL34" i="2"/>
  <c r="C1250" i="13" s="1"/>
  <c r="CL35" i="2"/>
  <c r="C1251" i="13" s="1"/>
  <c r="CL36" i="2"/>
  <c r="C1252" i="13" s="1"/>
  <c r="CL37" i="2"/>
  <c r="C1253" i="13" s="1"/>
  <c r="CL38" i="2"/>
  <c r="C1254" i="13" s="1"/>
  <c r="CL39" i="2"/>
  <c r="C1255" i="13" s="1"/>
  <c r="CL40" i="2"/>
  <c r="C1256" i="13" s="1"/>
  <c r="CL41" i="2"/>
  <c r="C1257" i="13" s="1"/>
  <c r="CL42" i="2"/>
  <c r="C1258" i="13" s="1"/>
  <c r="CL43" i="2"/>
  <c r="C1259" i="13" s="1"/>
  <c r="CL44" i="2"/>
  <c r="C1260" i="13" s="1"/>
  <c r="CL45" i="2"/>
  <c r="C1261" i="13" s="1"/>
  <c r="CL46" i="2"/>
  <c r="C1262" i="13" s="1"/>
  <c r="CL47" i="2"/>
  <c r="C1263" i="13" s="1"/>
  <c r="CL48" i="2"/>
  <c r="C1264" i="13" s="1"/>
  <c r="CL49" i="2"/>
  <c r="C1265" i="13" s="1"/>
  <c r="CL50" i="2"/>
  <c r="C1266" i="13" s="1"/>
  <c r="CL51" i="2"/>
  <c r="C1267" i="13" s="1"/>
  <c r="CL52" i="2"/>
  <c r="C1268" i="13" s="1"/>
  <c r="CL53" i="2"/>
  <c r="C1269" i="13" s="1"/>
  <c r="CL54" i="2"/>
  <c r="C1270" i="13" s="1"/>
  <c r="CL55" i="2"/>
  <c r="C1271" i="13" s="1"/>
  <c r="CL56" i="2"/>
  <c r="C1272" i="13" s="1"/>
  <c r="CL57" i="2"/>
  <c r="C1273" i="13" s="1"/>
  <c r="CL58" i="2"/>
  <c r="C1274" i="13" s="1"/>
  <c r="CL59" i="2"/>
  <c r="C1275" i="13" s="1"/>
  <c r="CL60" i="2"/>
  <c r="C1276" i="13" s="1"/>
  <c r="CL61" i="2"/>
  <c r="C1277" i="13" s="1"/>
  <c r="CL62" i="2"/>
  <c r="C1278" i="13" s="1"/>
  <c r="CL63" i="2"/>
  <c r="C1279" i="13" s="1"/>
  <c r="CL64" i="2"/>
  <c r="C1280" i="13" s="1"/>
  <c r="CL65" i="2"/>
  <c r="C1281" i="13" s="1"/>
  <c r="CK69" i="2"/>
  <c r="C1163" i="13" s="1"/>
  <c r="CK70" i="2"/>
  <c r="C1164" i="13" s="1"/>
  <c r="CK71" i="2"/>
  <c r="C1165" i="13" s="1"/>
  <c r="CK72" i="2"/>
  <c r="C1166" i="13" s="1"/>
  <c r="CK73" i="2"/>
  <c r="C1167" i="13" s="1"/>
  <c r="CK74" i="2"/>
  <c r="C1168" i="13" s="1"/>
  <c r="CK75" i="2"/>
  <c r="C1169" i="13" s="1"/>
  <c r="CK76" i="2"/>
  <c r="C1170" i="13" s="1"/>
  <c r="CK77" i="2"/>
  <c r="C1171" i="13" s="1"/>
  <c r="CK78" i="2"/>
  <c r="C1172" i="13" s="1"/>
  <c r="CK79" i="2"/>
  <c r="C1173" i="13" s="1"/>
  <c r="CK80" i="2"/>
  <c r="C1174" i="13" s="1"/>
  <c r="CK81" i="2"/>
  <c r="C1175" i="13" s="1"/>
  <c r="CK82" i="2"/>
  <c r="C1176" i="13" s="1"/>
  <c r="CK83" i="2"/>
  <c r="C1177" i="13" s="1"/>
  <c r="CK84" i="2"/>
  <c r="C1178" i="13" s="1"/>
  <c r="CK85" i="2"/>
  <c r="C1179" i="13" s="1"/>
  <c r="CK86" i="2"/>
  <c r="C1180" i="13" s="1"/>
  <c r="CK87" i="2"/>
  <c r="C1181" i="13" s="1"/>
  <c r="CK88" i="2"/>
  <c r="C1182" i="13" s="1"/>
  <c r="CK89" i="2"/>
  <c r="C1183" i="13" s="1"/>
  <c r="CK90" i="2"/>
  <c r="C1184" i="13" s="1"/>
  <c r="CK91" i="2"/>
  <c r="C1185" i="13" s="1"/>
  <c r="CK92" i="2"/>
  <c r="C1186" i="13" s="1"/>
  <c r="CK93" i="2"/>
  <c r="C1187" i="13" s="1"/>
  <c r="CK94" i="2"/>
  <c r="C1188" i="13" s="1"/>
  <c r="CK95" i="2"/>
  <c r="C1189" i="13" s="1"/>
  <c r="CK96" i="2"/>
  <c r="C1190" i="13" s="1"/>
  <c r="CK97" i="2"/>
  <c r="C1191" i="13" s="1"/>
  <c r="CK98" i="2"/>
  <c r="C1192" i="13" s="1"/>
  <c r="CK99" i="2"/>
  <c r="C1193" i="13" s="1"/>
  <c r="CK100" i="2"/>
  <c r="C1194" i="13" s="1"/>
  <c r="CK101" i="2"/>
  <c r="C1195" i="13" s="1"/>
  <c r="CK102" i="2"/>
  <c r="C1196" i="13" s="1"/>
  <c r="CK103" i="2"/>
  <c r="C1197" i="13" s="1"/>
  <c r="CK104" i="2"/>
  <c r="C1198" i="13" s="1"/>
  <c r="CK105" i="2"/>
  <c r="C1199" i="13" s="1"/>
  <c r="CK106" i="2"/>
  <c r="C1200" i="13" s="1"/>
  <c r="CK107" i="2"/>
  <c r="C1201" i="13" s="1"/>
  <c r="CK108" i="2"/>
  <c r="C1202" i="13" s="1"/>
  <c r="CK109" i="2"/>
  <c r="C1203" i="13" s="1"/>
  <c r="CK110" i="2"/>
  <c r="C1204" i="13" s="1"/>
  <c r="CK111" i="2"/>
  <c r="C1205" i="13" s="1"/>
  <c r="CK112" i="2"/>
  <c r="C1206" i="13" s="1"/>
  <c r="CK113" i="2"/>
  <c r="C1207" i="13" s="1"/>
  <c r="CK114" i="2"/>
  <c r="C1208" i="13" s="1"/>
  <c r="CK115" i="2"/>
  <c r="C1209" i="13" s="1"/>
  <c r="CK116" i="2"/>
  <c r="C1210" i="13" s="1"/>
  <c r="CK117" i="2"/>
  <c r="C1211" i="13" s="1"/>
  <c r="CK118" i="2"/>
  <c r="C1212" i="13" s="1"/>
  <c r="CK119" i="2"/>
  <c r="C1213" i="13" s="1"/>
  <c r="CK120" i="2"/>
  <c r="C1214" i="13" s="1"/>
  <c r="CK121" i="2"/>
  <c r="C1215" i="13" s="1"/>
  <c r="CK122" i="2"/>
  <c r="C1216" i="13" s="1"/>
  <c r="CK123" i="2"/>
  <c r="C1217" i="13" s="1"/>
  <c r="CK124" i="2"/>
  <c r="C1218" i="13" s="1"/>
  <c r="CK125" i="2"/>
  <c r="C1219" i="13" s="1"/>
  <c r="CK126" i="2"/>
  <c r="C1220" i="13" s="1"/>
  <c r="CK127" i="2"/>
  <c r="C1221" i="13" s="1"/>
  <c r="CK68" i="2"/>
  <c r="C1162" i="13" s="1"/>
  <c r="CK7" i="2"/>
  <c r="C1101" i="13" s="1"/>
  <c r="CK8" i="2"/>
  <c r="C1102" i="13" s="1"/>
  <c r="CK9" i="2"/>
  <c r="C1103" i="13" s="1"/>
  <c r="CK10" i="2"/>
  <c r="C1104" i="13" s="1"/>
  <c r="CK11" i="2"/>
  <c r="C1105" i="13" s="1"/>
  <c r="CK12" i="2"/>
  <c r="C1106" i="13" s="1"/>
  <c r="CK13" i="2"/>
  <c r="C1107" i="13" s="1"/>
  <c r="CK14" i="2"/>
  <c r="C1108" i="13" s="1"/>
  <c r="CK15" i="2"/>
  <c r="C1109" i="13" s="1"/>
  <c r="CK16" i="2"/>
  <c r="C1110" i="13" s="1"/>
  <c r="CK17" i="2"/>
  <c r="C1111" i="13" s="1"/>
  <c r="CK18" i="2"/>
  <c r="C1112" i="13" s="1"/>
  <c r="CK19" i="2"/>
  <c r="C1113" i="13" s="1"/>
  <c r="CK20" i="2"/>
  <c r="C1114" i="13" s="1"/>
  <c r="CK21" i="2"/>
  <c r="C1115" i="13" s="1"/>
  <c r="CK22" i="2"/>
  <c r="C1116" i="13" s="1"/>
  <c r="CK23" i="2"/>
  <c r="C1117" i="13" s="1"/>
  <c r="CK24" i="2"/>
  <c r="C1118" i="13" s="1"/>
  <c r="CK25" i="2"/>
  <c r="C1119" i="13" s="1"/>
  <c r="CK26" i="2"/>
  <c r="C1120" i="13" s="1"/>
  <c r="CK27" i="2"/>
  <c r="C1121" i="13" s="1"/>
  <c r="CK28" i="2"/>
  <c r="C1122" i="13" s="1"/>
  <c r="CK29" i="2"/>
  <c r="C1123" i="13" s="1"/>
  <c r="CK30" i="2"/>
  <c r="C1124" i="13" s="1"/>
  <c r="CK31" i="2"/>
  <c r="C1125" i="13" s="1"/>
  <c r="CK32" i="2"/>
  <c r="C1126" i="13" s="1"/>
  <c r="CK33" i="2"/>
  <c r="C1127" i="13" s="1"/>
  <c r="CK34" i="2"/>
  <c r="C1128" i="13" s="1"/>
  <c r="CK35" i="2"/>
  <c r="C1129" i="13" s="1"/>
  <c r="CK36" i="2"/>
  <c r="C1130" i="13" s="1"/>
  <c r="CK37" i="2"/>
  <c r="C1131" i="13" s="1"/>
  <c r="CK38" i="2"/>
  <c r="C1132" i="13" s="1"/>
  <c r="CK39" i="2"/>
  <c r="C1133" i="13" s="1"/>
  <c r="CK40" i="2"/>
  <c r="C1134" i="13" s="1"/>
  <c r="CK41" i="2"/>
  <c r="C1135" i="13" s="1"/>
  <c r="CK42" i="2"/>
  <c r="C1136" i="13" s="1"/>
  <c r="CK43" i="2"/>
  <c r="C1137" i="13" s="1"/>
  <c r="CK44" i="2"/>
  <c r="C1138" i="13" s="1"/>
  <c r="CK45" i="2"/>
  <c r="C1139" i="13" s="1"/>
  <c r="CK46" i="2"/>
  <c r="C1140" i="13" s="1"/>
  <c r="CK47" i="2"/>
  <c r="C1141" i="13" s="1"/>
  <c r="CK48" i="2"/>
  <c r="C1142" i="13" s="1"/>
  <c r="CK49" i="2"/>
  <c r="C1143" i="13" s="1"/>
  <c r="CK50" i="2"/>
  <c r="C1144" i="13" s="1"/>
  <c r="CK51" i="2"/>
  <c r="C1145" i="13" s="1"/>
  <c r="CK52" i="2"/>
  <c r="C1146" i="13" s="1"/>
  <c r="CK53" i="2"/>
  <c r="C1147" i="13" s="1"/>
  <c r="CK54" i="2"/>
  <c r="C1148" i="13" s="1"/>
  <c r="CK55" i="2"/>
  <c r="C1149" i="13" s="1"/>
  <c r="CK56" i="2"/>
  <c r="C1150" i="13" s="1"/>
  <c r="CK57" i="2"/>
  <c r="C1151" i="13" s="1"/>
  <c r="CK58" i="2"/>
  <c r="C1152" i="13" s="1"/>
  <c r="CK59" i="2"/>
  <c r="C1153" i="13" s="1"/>
  <c r="CK60" i="2"/>
  <c r="C1154" i="13" s="1"/>
  <c r="CK61" i="2"/>
  <c r="C1155" i="13" s="1"/>
  <c r="CK62" i="2"/>
  <c r="C1156" i="13" s="1"/>
  <c r="CK63" i="2"/>
  <c r="C1157" i="13" s="1"/>
  <c r="CK64" i="2"/>
  <c r="C1158" i="13" s="1"/>
  <c r="CK65" i="2"/>
  <c r="C1159" i="13" s="1"/>
  <c r="CK6" i="2"/>
  <c r="C1100" i="13" s="1"/>
  <c r="CJ7" i="2"/>
  <c r="C979" i="13" s="1"/>
  <c r="CJ8" i="2"/>
  <c r="C980" i="13" s="1"/>
  <c r="CJ9" i="2"/>
  <c r="C981" i="13" s="1"/>
  <c r="CJ10" i="2"/>
  <c r="C982" i="13" s="1"/>
  <c r="CJ11" i="2"/>
  <c r="C983" i="13" s="1"/>
  <c r="CJ12" i="2"/>
  <c r="C984" i="13" s="1"/>
  <c r="CJ13" i="2"/>
  <c r="C985" i="13" s="1"/>
  <c r="CJ14" i="2"/>
  <c r="C986" i="13" s="1"/>
  <c r="CJ15" i="2"/>
  <c r="C987" i="13" s="1"/>
  <c r="CJ16" i="2"/>
  <c r="C988" i="13" s="1"/>
  <c r="CJ17" i="2"/>
  <c r="C989" i="13" s="1"/>
  <c r="CJ18" i="2"/>
  <c r="C990" i="13" s="1"/>
  <c r="CJ19" i="2"/>
  <c r="C991" i="13" s="1"/>
  <c r="CJ20" i="2"/>
  <c r="C992" i="13" s="1"/>
  <c r="CJ21" i="2"/>
  <c r="C993" i="13" s="1"/>
  <c r="CJ22" i="2"/>
  <c r="C994" i="13" s="1"/>
  <c r="CJ23" i="2"/>
  <c r="C995" i="13" s="1"/>
  <c r="CJ24" i="2"/>
  <c r="C996" i="13" s="1"/>
  <c r="CJ25" i="2"/>
  <c r="C997" i="13" s="1"/>
  <c r="CJ26" i="2"/>
  <c r="C998" i="13" s="1"/>
  <c r="CJ27" i="2"/>
  <c r="C999" i="13" s="1"/>
  <c r="CJ28" i="2"/>
  <c r="C1000" i="13" s="1"/>
  <c r="CJ29" i="2"/>
  <c r="C1001" i="13" s="1"/>
  <c r="CJ30" i="2"/>
  <c r="C1002" i="13" s="1"/>
  <c r="CJ31" i="2"/>
  <c r="C1003" i="13" s="1"/>
  <c r="CJ32" i="2"/>
  <c r="C1004" i="13" s="1"/>
  <c r="CJ33" i="2"/>
  <c r="C1005" i="13" s="1"/>
  <c r="CJ34" i="2"/>
  <c r="C1006" i="13" s="1"/>
  <c r="CJ35" i="2"/>
  <c r="C1007" i="13" s="1"/>
  <c r="CJ36" i="2"/>
  <c r="C1008" i="13" s="1"/>
  <c r="CJ37" i="2"/>
  <c r="C1009" i="13" s="1"/>
  <c r="CJ38" i="2"/>
  <c r="C1010" i="13" s="1"/>
  <c r="CJ39" i="2"/>
  <c r="C1011" i="13" s="1"/>
  <c r="CJ40" i="2"/>
  <c r="C1012" i="13" s="1"/>
  <c r="CJ41" i="2"/>
  <c r="C1013" i="13" s="1"/>
  <c r="CJ42" i="2"/>
  <c r="C1014" i="13" s="1"/>
  <c r="CJ43" i="2"/>
  <c r="C1015" i="13" s="1"/>
  <c r="CJ44" i="2"/>
  <c r="C1016" i="13" s="1"/>
  <c r="CJ45" i="2"/>
  <c r="C1017" i="13" s="1"/>
  <c r="CJ46" i="2"/>
  <c r="C1018" i="13" s="1"/>
  <c r="CJ47" i="2"/>
  <c r="C1019" i="13" s="1"/>
  <c r="CJ48" i="2"/>
  <c r="C1020" i="13" s="1"/>
  <c r="CJ49" i="2"/>
  <c r="C1021" i="13" s="1"/>
  <c r="CJ50" i="2"/>
  <c r="C1022" i="13" s="1"/>
  <c r="CJ51" i="2"/>
  <c r="C1023" i="13" s="1"/>
  <c r="CJ52" i="2"/>
  <c r="C1024" i="13" s="1"/>
  <c r="CJ53" i="2"/>
  <c r="C1025" i="13" s="1"/>
  <c r="CJ54" i="2"/>
  <c r="C1026" i="13" s="1"/>
  <c r="CJ55" i="2"/>
  <c r="C1027" i="13" s="1"/>
  <c r="CJ56" i="2"/>
  <c r="C1028" i="13" s="1"/>
  <c r="CJ57" i="2"/>
  <c r="C1029" i="13" s="1"/>
  <c r="CJ58" i="2"/>
  <c r="C1030" i="13" s="1"/>
  <c r="CJ59" i="2"/>
  <c r="C1031" i="13" s="1"/>
  <c r="CJ60" i="2"/>
  <c r="C1032" i="13" s="1"/>
  <c r="CJ61" i="2"/>
  <c r="C1033" i="13" s="1"/>
  <c r="CJ62" i="2"/>
  <c r="C1034" i="13" s="1"/>
  <c r="CJ63" i="2"/>
  <c r="C1035" i="13" s="1"/>
  <c r="CJ64" i="2"/>
  <c r="C1036" i="13" s="1"/>
  <c r="CJ65" i="2"/>
  <c r="C1037" i="13" s="1"/>
  <c r="CJ66" i="2"/>
  <c r="CJ68" i="2"/>
  <c r="C1040" i="13" s="1"/>
  <c r="CJ69" i="2"/>
  <c r="C1041" i="13" s="1"/>
  <c r="CJ70" i="2"/>
  <c r="C1042" i="13" s="1"/>
  <c r="CJ71" i="2"/>
  <c r="C1043" i="13" s="1"/>
  <c r="CJ72" i="2"/>
  <c r="C1044" i="13" s="1"/>
  <c r="CJ73" i="2"/>
  <c r="C1045" i="13" s="1"/>
  <c r="CJ74" i="2"/>
  <c r="C1046" i="13" s="1"/>
  <c r="CJ75" i="2"/>
  <c r="C1047" i="13" s="1"/>
  <c r="CJ76" i="2"/>
  <c r="C1048" i="13" s="1"/>
  <c r="CJ77" i="2"/>
  <c r="C1049" i="13" s="1"/>
  <c r="CJ78" i="2"/>
  <c r="C1050" i="13" s="1"/>
  <c r="CJ79" i="2"/>
  <c r="C1051" i="13" s="1"/>
  <c r="CJ80" i="2"/>
  <c r="C1052" i="13" s="1"/>
  <c r="CJ81" i="2"/>
  <c r="C1053" i="13" s="1"/>
  <c r="CJ82" i="2"/>
  <c r="C1054" i="13" s="1"/>
  <c r="CJ83" i="2"/>
  <c r="C1055" i="13" s="1"/>
  <c r="CJ84" i="2"/>
  <c r="C1056" i="13" s="1"/>
  <c r="CJ85" i="2"/>
  <c r="C1057" i="13" s="1"/>
  <c r="CJ86" i="2"/>
  <c r="C1058" i="13" s="1"/>
  <c r="CJ87" i="2"/>
  <c r="C1059" i="13" s="1"/>
  <c r="CJ88" i="2"/>
  <c r="C1060" i="13" s="1"/>
  <c r="CJ89" i="2"/>
  <c r="C1061" i="13" s="1"/>
  <c r="CJ90" i="2"/>
  <c r="C1062" i="13" s="1"/>
  <c r="CJ91" i="2"/>
  <c r="C1063" i="13" s="1"/>
  <c r="CJ92" i="2"/>
  <c r="C1064" i="13" s="1"/>
  <c r="CJ93" i="2"/>
  <c r="C1065" i="13" s="1"/>
  <c r="CJ94" i="2"/>
  <c r="C1066" i="13" s="1"/>
  <c r="CJ95" i="2"/>
  <c r="C1067" i="13" s="1"/>
  <c r="CJ96" i="2"/>
  <c r="C1068" i="13" s="1"/>
  <c r="CJ97" i="2"/>
  <c r="C1069" i="13" s="1"/>
  <c r="CJ98" i="2"/>
  <c r="C1070" i="13" s="1"/>
  <c r="CJ99" i="2"/>
  <c r="C1071" i="13" s="1"/>
  <c r="CJ100" i="2"/>
  <c r="C1072" i="13" s="1"/>
  <c r="CJ101" i="2"/>
  <c r="C1073" i="13" s="1"/>
  <c r="CJ102" i="2"/>
  <c r="C1074" i="13" s="1"/>
  <c r="CJ103" i="2"/>
  <c r="C1075" i="13" s="1"/>
  <c r="CJ104" i="2"/>
  <c r="C1076" i="13" s="1"/>
  <c r="CJ105" i="2"/>
  <c r="C1077" i="13" s="1"/>
  <c r="CJ106" i="2"/>
  <c r="C1078" i="13" s="1"/>
  <c r="CJ107" i="2"/>
  <c r="C1079" i="13" s="1"/>
  <c r="CJ108" i="2"/>
  <c r="C1080" i="13" s="1"/>
  <c r="CJ109" i="2"/>
  <c r="C1081" i="13" s="1"/>
  <c r="CJ110" i="2"/>
  <c r="C1082" i="13" s="1"/>
  <c r="CJ111" i="2"/>
  <c r="C1083" i="13" s="1"/>
  <c r="CJ112" i="2"/>
  <c r="C1084" i="13" s="1"/>
  <c r="CJ113" i="2"/>
  <c r="C1085" i="13" s="1"/>
  <c r="CJ114" i="2"/>
  <c r="C1086" i="13" s="1"/>
  <c r="CJ115" i="2"/>
  <c r="C1087" i="13" s="1"/>
  <c r="CJ116" i="2"/>
  <c r="C1088" i="13" s="1"/>
  <c r="CJ117" i="2"/>
  <c r="C1089" i="13" s="1"/>
  <c r="CJ118" i="2"/>
  <c r="C1090" i="13" s="1"/>
  <c r="CJ119" i="2"/>
  <c r="C1091" i="13" s="1"/>
  <c r="CJ120" i="2"/>
  <c r="C1092" i="13" s="1"/>
  <c r="CJ121" i="2"/>
  <c r="C1093" i="13" s="1"/>
  <c r="CJ122" i="2"/>
  <c r="C1094" i="13" s="1"/>
  <c r="CJ123" i="2"/>
  <c r="C1095" i="13" s="1"/>
  <c r="CJ124" i="2"/>
  <c r="C1096" i="13" s="1"/>
  <c r="CJ125" i="2"/>
  <c r="C1097" i="13" s="1"/>
  <c r="CJ126" i="2"/>
  <c r="C1098" i="13" s="1"/>
  <c r="CJ127" i="2"/>
  <c r="C1099" i="13" s="1"/>
  <c r="CJ128" i="2"/>
  <c r="CJ6" i="2"/>
  <c r="C978" i="13" s="1"/>
  <c r="CI7" i="2"/>
  <c r="C857" i="13" s="1"/>
  <c r="CI8" i="2"/>
  <c r="C858" i="13" s="1"/>
  <c r="CI9" i="2"/>
  <c r="C859" i="13" s="1"/>
  <c r="CI10" i="2"/>
  <c r="C860" i="13" s="1"/>
  <c r="CI11" i="2"/>
  <c r="C861" i="13" s="1"/>
  <c r="CI12" i="2"/>
  <c r="C862" i="13" s="1"/>
  <c r="CI13" i="2"/>
  <c r="C863" i="13" s="1"/>
  <c r="CI14" i="2"/>
  <c r="C864" i="13" s="1"/>
  <c r="CI15" i="2"/>
  <c r="C865" i="13" s="1"/>
  <c r="CI16" i="2"/>
  <c r="C866" i="13" s="1"/>
  <c r="CI17" i="2"/>
  <c r="C867" i="13" s="1"/>
  <c r="CI18" i="2"/>
  <c r="C868" i="13" s="1"/>
  <c r="CI19" i="2"/>
  <c r="C869" i="13" s="1"/>
  <c r="CI20" i="2"/>
  <c r="C870" i="13" s="1"/>
  <c r="CI21" i="2"/>
  <c r="C871" i="13" s="1"/>
  <c r="CI22" i="2"/>
  <c r="C872" i="13" s="1"/>
  <c r="CI23" i="2"/>
  <c r="C873" i="13" s="1"/>
  <c r="CI24" i="2"/>
  <c r="C874" i="13" s="1"/>
  <c r="CI25" i="2"/>
  <c r="C875" i="13" s="1"/>
  <c r="CI26" i="2"/>
  <c r="C876" i="13" s="1"/>
  <c r="CI27" i="2"/>
  <c r="C877" i="13" s="1"/>
  <c r="CI28" i="2"/>
  <c r="C878" i="13" s="1"/>
  <c r="CI29" i="2"/>
  <c r="C879" i="13" s="1"/>
  <c r="CI30" i="2"/>
  <c r="C880" i="13" s="1"/>
  <c r="CI31" i="2"/>
  <c r="C881" i="13" s="1"/>
  <c r="CI32" i="2"/>
  <c r="C882" i="13" s="1"/>
  <c r="CI33" i="2"/>
  <c r="C883" i="13" s="1"/>
  <c r="CI34" i="2"/>
  <c r="C884" i="13" s="1"/>
  <c r="CI35" i="2"/>
  <c r="C885" i="13" s="1"/>
  <c r="CI36" i="2"/>
  <c r="C886" i="13" s="1"/>
  <c r="CI37" i="2"/>
  <c r="C887" i="13" s="1"/>
  <c r="CI38" i="2"/>
  <c r="C888" i="13" s="1"/>
  <c r="CI39" i="2"/>
  <c r="C889" i="13" s="1"/>
  <c r="CI40" i="2"/>
  <c r="C890" i="13" s="1"/>
  <c r="CI41" i="2"/>
  <c r="C891" i="13" s="1"/>
  <c r="CI42" i="2"/>
  <c r="C892" i="13" s="1"/>
  <c r="CI43" i="2"/>
  <c r="C893" i="13" s="1"/>
  <c r="CI44" i="2"/>
  <c r="C894" i="13" s="1"/>
  <c r="CI45" i="2"/>
  <c r="C895" i="13" s="1"/>
  <c r="CI46" i="2"/>
  <c r="C896" i="13" s="1"/>
  <c r="CI47" i="2"/>
  <c r="C897" i="13" s="1"/>
  <c r="CI48" i="2"/>
  <c r="C898" i="13" s="1"/>
  <c r="CI49" i="2"/>
  <c r="C899" i="13" s="1"/>
  <c r="CI50" i="2"/>
  <c r="C900" i="13" s="1"/>
  <c r="CI51" i="2"/>
  <c r="C901" i="13" s="1"/>
  <c r="CI52" i="2"/>
  <c r="C902" i="13" s="1"/>
  <c r="CI53" i="2"/>
  <c r="C903" i="13" s="1"/>
  <c r="CI54" i="2"/>
  <c r="C904" i="13" s="1"/>
  <c r="CI55" i="2"/>
  <c r="C905" i="13" s="1"/>
  <c r="CI56" i="2"/>
  <c r="C906" i="13" s="1"/>
  <c r="CI57" i="2"/>
  <c r="C907" i="13" s="1"/>
  <c r="CI58" i="2"/>
  <c r="C908" i="13" s="1"/>
  <c r="CI59" i="2"/>
  <c r="C909" i="13" s="1"/>
  <c r="CI60" i="2"/>
  <c r="C910" i="13" s="1"/>
  <c r="CI61" i="2"/>
  <c r="C911" i="13" s="1"/>
  <c r="CI62" i="2"/>
  <c r="C912" i="13" s="1"/>
  <c r="CI63" i="2"/>
  <c r="C913" i="13" s="1"/>
  <c r="CI64" i="2"/>
  <c r="C914" i="13" s="1"/>
  <c r="CI65" i="2"/>
  <c r="C915" i="13" s="1"/>
  <c r="CI66" i="2"/>
  <c r="CI68" i="2"/>
  <c r="C918" i="13" s="1"/>
  <c r="CI69" i="2"/>
  <c r="C919" i="13" s="1"/>
  <c r="CI70" i="2"/>
  <c r="C920" i="13" s="1"/>
  <c r="CI71" i="2"/>
  <c r="C921" i="13" s="1"/>
  <c r="CI72" i="2"/>
  <c r="C922" i="13" s="1"/>
  <c r="CI73" i="2"/>
  <c r="C923" i="13" s="1"/>
  <c r="CI74" i="2"/>
  <c r="C924" i="13" s="1"/>
  <c r="CI75" i="2"/>
  <c r="C925" i="13" s="1"/>
  <c r="CI76" i="2"/>
  <c r="C926" i="13" s="1"/>
  <c r="CI77" i="2"/>
  <c r="C927" i="13" s="1"/>
  <c r="CI78" i="2"/>
  <c r="C928" i="13" s="1"/>
  <c r="CI79" i="2"/>
  <c r="C929" i="13" s="1"/>
  <c r="CI80" i="2"/>
  <c r="C930" i="13" s="1"/>
  <c r="CI81" i="2"/>
  <c r="C931" i="13" s="1"/>
  <c r="CI82" i="2"/>
  <c r="C932" i="13" s="1"/>
  <c r="CI83" i="2"/>
  <c r="C933" i="13" s="1"/>
  <c r="CI84" i="2"/>
  <c r="C934" i="13" s="1"/>
  <c r="CI85" i="2"/>
  <c r="C935" i="13" s="1"/>
  <c r="CI86" i="2"/>
  <c r="C936" i="13" s="1"/>
  <c r="CI87" i="2"/>
  <c r="C937" i="13" s="1"/>
  <c r="CI88" i="2"/>
  <c r="C938" i="13" s="1"/>
  <c r="CI89" i="2"/>
  <c r="C939" i="13" s="1"/>
  <c r="CI90" i="2"/>
  <c r="C940" i="13" s="1"/>
  <c r="CI91" i="2"/>
  <c r="C941" i="13" s="1"/>
  <c r="CI92" i="2"/>
  <c r="C942" i="13" s="1"/>
  <c r="CI93" i="2"/>
  <c r="C943" i="13" s="1"/>
  <c r="CI94" i="2"/>
  <c r="C944" i="13" s="1"/>
  <c r="CI95" i="2"/>
  <c r="C945" i="13" s="1"/>
  <c r="CI96" i="2"/>
  <c r="C946" i="13" s="1"/>
  <c r="CI97" i="2"/>
  <c r="C947" i="13" s="1"/>
  <c r="CI98" i="2"/>
  <c r="C948" i="13" s="1"/>
  <c r="CI99" i="2"/>
  <c r="C949" i="13" s="1"/>
  <c r="CI100" i="2"/>
  <c r="C950" i="13" s="1"/>
  <c r="CI101" i="2"/>
  <c r="C951" i="13" s="1"/>
  <c r="CI102" i="2"/>
  <c r="C952" i="13" s="1"/>
  <c r="CI103" i="2"/>
  <c r="C953" i="13" s="1"/>
  <c r="CI104" i="2"/>
  <c r="C954" i="13" s="1"/>
  <c r="CI105" i="2"/>
  <c r="C955" i="13" s="1"/>
  <c r="CI106" i="2"/>
  <c r="C956" i="13" s="1"/>
  <c r="CI107" i="2"/>
  <c r="C957" i="13" s="1"/>
  <c r="CI108" i="2"/>
  <c r="C958" i="13" s="1"/>
  <c r="CI109" i="2"/>
  <c r="C959" i="13" s="1"/>
  <c r="CI110" i="2"/>
  <c r="C960" i="13" s="1"/>
  <c r="CI111" i="2"/>
  <c r="C961" i="13" s="1"/>
  <c r="CI112" i="2"/>
  <c r="C962" i="13" s="1"/>
  <c r="CI113" i="2"/>
  <c r="C963" i="13" s="1"/>
  <c r="CI114" i="2"/>
  <c r="C964" i="13" s="1"/>
  <c r="CI115" i="2"/>
  <c r="C965" i="13" s="1"/>
  <c r="CI116" i="2"/>
  <c r="C966" i="13" s="1"/>
  <c r="CI117" i="2"/>
  <c r="C967" i="13" s="1"/>
  <c r="CI118" i="2"/>
  <c r="C968" i="13" s="1"/>
  <c r="CI119" i="2"/>
  <c r="C969" i="13" s="1"/>
  <c r="CI120" i="2"/>
  <c r="C970" i="13" s="1"/>
  <c r="CI121" i="2"/>
  <c r="C971" i="13" s="1"/>
  <c r="CI122" i="2"/>
  <c r="C972" i="13" s="1"/>
  <c r="CI123" i="2"/>
  <c r="C973" i="13" s="1"/>
  <c r="CI124" i="2"/>
  <c r="C974" i="13" s="1"/>
  <c r="CI125" i="2"/>
  <c r="C975" i="13" s="1"/>
  <c r="CI126" i="2"/>
  <c r="C976" i="13" s="1"/>
  <c r="CI127" i="2"/>
  <c r="C977" i="13" s="1"/>
  <c r="CI128" i="2"/>
  <c r="CI6" i="2"/>
  <c r="C856" i="13" s="1"/>
  <c r="CA69" i="2"/>
  <c r="B1285" i="13" s="1"/>
  <c r="CA70" i="2"/>
  <c r="B1286" i="13" s="1"/>
  <c r="CA71" i="2"/>
  <c r="B1287" i="13" s="1"/>
  <c r="CA72" i="2"/>
  <c r="B1288" i="13" s="1"/>
  <c r="CA73" i="2"/>
  <c r="B1289" i="13" s="1"/>
  <c r="CA74" i="2"/>
  <c r="B1290" i="13" s="1"/>
  <c r="CA75" i="2"/>
  <c r="B1291" i="13" s="1"/>
  <c r="CA76" i="2"/>
  <c r="B1292" i="13" s="1"/>
  <c r="CA77" i="2"/>
  <c r="B1293" i="13" s="1"/>
  <c r="CA78" i="2"/>
  <c r="B1294" i="13" s="1"/>
  <c r="CA79" i="2"/>
  <c r="B1295" i="13" s="1"/>
  <c r="CA80" i="2"/>
  <c r="B1296" i="13" s="1"/>
  <c r="CA81" i="2"/>
  <c r="B1297" i="13" s="1"/>
  <c r="CA82" i="2"/>
  <c r="B1298" i="13" s="1"/>
  <c r="CA83" i="2"/>
  <c r="B1299" i="13" s="1"/>
  <c r="CA84" i="2"/>
  <c r="B1300" i="13" s="1"/>
  <c r="CA85" i="2"/>
  <c r="B1301" i="13" s="1"/>
  <c r="CA86" i="2"/>
  <c r="B1302" i="13" s="1"/>
  <c r="CA87" i="2"/>
  <c r="B1303" i="13" s="1"/>
  <c r="CA88" i="2"/>
  <c r="B1304" i="13" s="1"/>
  <c r="CA89" i="2"/>
  <c r="B1305" i="13" s="1"/>
  <c r="CA90" i="2"/>
  <c r="B1306" i="13" s="1"/>
  <c r="CA91" i="2"/>
  <c r="B1307" i="13" s="1"/>
  <c r="CA92" i="2"/>
  <c r="B1308" i="13" s="1"/>
  <c r="CA93" i="2"/>
  <c r="B1309" i="13" s="1"/>
  <c r="CA94" i="2"/>
  <c r="B1310" i="13" s="1"/>
  <c r="CA95" i="2"/>
  <c r="B1311" i="13" s="1"/>
  <c r="CA96" i="2"/>
  <c r="B1312" i="13" s="1"/>
  <c r="CA97" i="2"/>
  <c r="B1313" i="13" s="1"/>
  <c r="CA98" i="2"/>
  <c r="B1314" i="13" s="1"/>
  <c r="CA99" i="2"/>
  <c r="B1315" i="13" s="1"/>
  <c r="CA100" i="2"/>
  <c r="B1316" i="13" s="1"/>
  <c r="CA101" i="2"/>
  <c r="B1317" i="13" s="1"/>
  <c r="CA102" i="2"/>
  <c r="B1318" i="13" s="1"/>
  <c r="CA103" i="2"/>
  <c r="B1319" i="13" s="1"/>
  <c r="CA104" i="2"/>
  <c r="B1320" i="13" s="1"/>
  <c r="CA105" i="2"/>
  <c r="B1321" i="13" s="1"/>
  <c r="CA106" i="2"/>
  <c r="B1322" i="13" s="1"/>
  <c r="CA107" i="2"/>
  <c r="B1323" i="13" s="1"/>
  <c r="CA108" i="2"/>
  <c r="B1324" i="13" s="1"/>
  <c r="CA109" i="2"/>
  <c r="B1325" i="13" s="1"/>
  <c r="CA110" i="2"/>
  <c r="B1326" i="13" s="1"/>
  <c r="CA111" i="2"/>
  <c r="B1327" i="13" s="1"/>
  <c r="CA112" i="2"/>
  <c r="B1328" i="13" s="1"/>
  <c r="CA113" i="2"/>
  <c r="B1329" i="13" s="1"/>
  <c r="CA114" i="2"/>
  <c r="B1330" i="13" s="1"/>
  <c r="CA115" i="2"/>
  <c r="B1331" i="13" s="1"/>
  <c r="CA116" i="2"/>
  <c r="B1332" i="13" s="1"/>
  <c r="CA117" i="2"/>
  <c r="B1333" i="13" s="1"/>
  <c r="CA118" i="2"/>
  <c r="B1334" i="13" s="1"/>
  <c r="CA119" i="2"/>
  <c r="B1335" i="13" s="1"/>
  <c r="CA120" i="2"/>
  <c r="B1336" i="13" s="1"/>
  <c r="CA121" i="2"/>
  <c r="B1337" i="13" s="1"/>
  <c r="CA122" i="2"/>
  <c r="B1338" i="13" s="1"/>
  <c r="CA123" i="2"/>
  <c r="B1339" i="13" s="1"/>
  <c r="CA124" i="2"/>
  <c r="B1340" i="13" s="1"/>
  <c r="CA125" i="2"/>
  <c r="B1341" i="13" s="1"/>
  <c r="CA126" i="2"/>
  <c r="B1342" i="13" s="1"/>
  <c r="CA127" i="2"/>
  <c r="B1343" i="13" s="1"/>
  <c r="CA68" i="2"/>
  <c r="B1284" i="13" s="1"/>
  <c r="BZ69" i="2"/>
  <c r="B1163" i="13" s="1"/>
  <c r="BZ70" i="2"/>
  <c r="B1164" i="13" s="1"/>
  <c r="BZ71" i="2"/>
  <c r="B1165" i="13" s="1"/>
  <c r="BZ72" i="2"/>
  <c r="B1166" i="13" s="1"/>
  <c r="BZ73" i="2"/>
  <c r="B1167" i="13" s="1"/>
  <c r="BZ74" i="2"/>
  <c r="B1168" i="13" s="1"/>
  <c r="BZ75" i="2"/>
  <c r="B1169" i="13" s="1"/>
  <c r="BZ76" i="2"/>
  <c r="B1170" i="13" s="1"/>
  <c r="BZ77" i="2"/>
  <c r="B1171" i="13" s="1"/>
  <c r="BZ78" i="2"/>
  <c r="B1172" i="13" s="1"/>
  <c r="BZ79" i="2"/>
  <c r="B1173" i="13" s="1"/>
  <c r="BZ80" i="2"/>
  <c r="B1174" i="13" s="1"/>
  <c r="BZ81" i="2"/>
  <c r="B1175" i="13" s="1"/>
  <c r="BZ82" i="2"/>
  <c r="B1176" i="13" s="1"/>
  <c r="BZ83" i="2"/>
  <c r="B1177" i="13" s="1"/>
  <c r="BZ84" i="2"/>
  <c r="B1178" i="13" s="1"/>
  <c r="BZ85" i="2"/>
  <c r="B1179" i="13" s="1"/>
  <c r="BZ86" i="2"/>
  <c r="B1180" i="13" s="1"/>
  <c r="BZ87" i="2"/>
  <c r="B1181" i="13" s="1"/>
  <c r="BZ88" i="2"/>
  <c r="B1182" i="13" s="1"/>
  <c r="BZ89" i="2"/>
  <c r="B1183" i="13" s="1"/>
  <c r="BZ90" i="2"/>
  <c r="B1184" i="13" s="1"/>
  <c r="BZ91" i="2"/>
  <c r="B1185" i="13" s="1"/>
  <c r="BZ92" i="2"/>
  <c r="B1186" i="13" s="1"/>
  <c r="BZ93" i="2"/>
  <c r="B1187" i="13" s="1"/>
  <c r="BZ94" i="2"/>
  <c r="B1188" i="13" s="1"/>
  <c r="BZ95" i="2"/>
  <c r="B1189" i="13" s="1"/>
  <c r="BZ96" i="2"/>
  <c r="B1190" i="13" s="1"/>
  <c r="BZ97" i="2"/>
  <c r="B1191" i="13" s="1"/>
  <c r="BZ98" i="2"/>
  <c r="B1192" i="13" s="1"/>
  <c r="BZ99" i="2"/>
  <c r="B1193" i="13" s="1"/>
  <c r="BZ100" i="2"/>
  <c r="B1194" i="13" s="1"/>
  <c r="BZ101" i="2"/>
  <c r="B1195" i="13" s="1"/>
  <c r="BZ102" i="2"/>
  <c r="B1196" i="13" s="1"/>
  <c r="BZ103" i="2"/>
  <c r="B1197" i="13" s="1"/>
  <c r="BZ104" i="2"/>
  <c r="B1198" i="13" s="1"/>
  <c r="BZ105" i="2"/>
  <c r="B1199" i="13" s="1"/>
  <c r="BZ106" i="2"/>
  <c r="B1200" i="13" s="1"/>
  <c r="BZ107" i="2"/>
  <c r="B1201" i="13" s="1"/>
  <c r="BZ108" i="2"/>
  <c r="B1202" i="13" s="1"/>
  <c r="BZ109" i="2"/>
  <c r="B1203" i="13" s="1"/>
  <c r="BZ110" i="2"/>
  <c r="B1204" i="13" s="1"/>
  <c r="BZ111" i="2"/>
  <c r="B1205" i="13" s="1"/>
  <c r="BZ112" i="2"/>
  <c r="B1206" i="13" s="1"/>
  <c r="BZ113" i="2"/>
  <c r="B1207" i="13" s="1"/>
  <c r="BZ114" i="2"/>
  <c r="B1208" i="13" s="1"/>
  <c r="BZ115" i="2"/>
  <c r="B1209" i="13" s="1"/>
  <c r="BZ116" i="2"/>
  <c r="B1210" i="13" s="1"/>
  <c r="BZ117" i="2"/>
  <c r="B1211" i="13" s="1"/>
  <c r="BZ118" i="2"/>
  <c r="B1212" i="13" s="1"/>
  <c r="BZ119" i="2"/>
  <c r="B1213" i="13" s="1"/>
  <c r="BZ120" i="2"/>
  <c r="B1214" i="13" s="1"/>
  <c r="BZ121" i="2"/>
  <c r="B1215" i="13" s="1"/>
  <c r="BZ122" i="2"/>
  <c r="B1216" i="13" s="1"/>
  <c r="BZ123" i="2"/>
  <c r="B1217" i="13" s="1"/>
  <c r="BZ124" i="2"/>
  <c r="B1218" i="13" s="1"/>
  <c r="BZ125" i="2"/>
  <c r="B1219" i="13" s="1"/>
  <c r="BZ126" i="2"/>
  <c r="B1220" i="13" s="1"/>
  <c r="BZ127" i="2"/>
  <c r="B1221" i="13" s="1"/>
  <c r="BZ68" i="2"/>
  <c r="B1162" i="13" s="1"/>
  <c r="CA7" i="2"/>
  <c r="B1223" i="13" s="1"/>
  <c r="CA8" i="2"/>
  <c r="B1224" i="13" s="1"/>
  <c r="CA9" i="2"/>
  <c r="B1225" i="13" s="1"/>
  <c r="CA10" i="2"/>
  <c r="B1226" i="13" s="1"/>
  <c r="CA11" i="2"/>
  <c r="B1227" i="13" s="1"/>
  <c r="CA12" i="2"/>
  <c r="B1228" i="13" s="1"/>
  <c r="CA13" i="2"/>
  <c r="B1229" i="13" s="1"/>
  <c r="CA14" i="2"/>
  <c r="B1230" i="13" s="1"/>
  <c r="CA15" i="2"/>
  <c r="B1231" i="13" s="1"/>
  <c r="CA16" i="2"/>
  <c r="B1232" i="13" s="1"/>
  <c r="CA17" i="2"/>
  <c r="B1233" i="13" s="1"/>
  <c r="CA18" i="2"/>
  <c r="B1234" i="13" s="1"/>
  <c r="CA19" i="2"/>
  <c r="B1235" i="13" s="1"/>
  <c r="CA20" i="2"/>
  <c r="B1236" i="13" s="1"/>
  <c r="CA21" i="2"/>
  <c r="B1237" i="13" s="1"/>
  <c r="CA22" i="2"/>
  <c r="B1238" i="13" s="1"/>
  <c r="CA23" i="2"/>
  <c r="B1239" i="13" s="1"/>
  <c r="CA24" i="2"/>
  <c r="B1240" i="13" s="1"/>
  <c r="CA25" i="2"/>
  <c r="B1241" i="13" s="1"/>
  <c r="CA26" i="2"/>
  <c r="B1242" i="13" s="1"/>
  <c r="CA27" i="2"/>
  <c r="B1243" i="13" s="1"/>
  <c r="CA28" i="2"/>
  <c r="B1244" i="13" s="1"/>
  <c r="CA29" i="2"/>
  <c r="B1245" i="13" s="1"/>
  <c r="CA30" i="2"/>
  <c r="B1246" i="13" s="1"/>
  <c r="CA31" i="2"/>
  <c r="B1247" i="13" s="1"/>
  <c r="CA32" i="2"/>
  <c r="B1248" i="13" s="1"/>
  <c r="CA33" i="2"/>
  <c r="B1249" i="13" s="1"/>
  <c r="CA34" i="2"/>
  <c r="B1250" i="13" s="1"/>
  <c r="CA35" i="2"/>
  <c r="B1251" i="13" s="1"/>
  <c r="CA36" i="2"/>
  <c r="B1252" i="13" s="1"/>
  <c r="CA37" i="2"/>
  <c r="B1253" i="13" s="1"/>
  <c r="CA38" i="2"/>
  <c r="B1254" i="13" s="1"/>
  <c r="CA39" i="2"/>
  <c r="B1255" i="13" s="1"/>
  <c r="CA40" i="2"/>
  <c r="B1256" i="13" s="1"/>
  <c r="CA41" i="2"/>
  <c r="B1257" i="13" s="1"/>
  <c r="CA42" i="2"/>
  <c r="B1258" i="13" s="1"/>
  <c r="CA43" i="2"/>
  <c r="B1259" i="13" s="1"/>
  <c r="CA44" i="2"/>
  <c r="B1260" i="13" s="1"/>
  <c r="CA45" i="2"/>
  <c r="B1261" i="13" s="1"/>
  <c r="CA46" i="2"/>
  <c r="B1262" i="13" s="1"/>
  <c r="CA47" i="2"/>
  <c r="B1263" i="13" s="1"/>
  <c r="CA48" i="2"/>
  <c r="B1264" i="13" s="1"/>
  <c r="CA49" i="2"/>
  <c r="B1265" i="13" s="1"/>
  <c r="CA50" i="2"/>
  <c r="B1266" i="13" s="1"/>
  <c r="CA51" i="2"/>
  <c r="B1267" i="13" s="1"/>
  <c r="CA52" i="2"/>
  <c r="B1268" i="13" s="1"/>
  <c r="CA53" i="2"/>
  <c r="B1269" i="13" s="1"/>
  <c r="CA54" i="2"/>
  <c r="B1270" i="13" s="1"/>
  <c r="CA55" i="2"/>
  <c r="B1271" i="13" s="1"/>
  <c r="CA56" i="2"/>
  <c r="B1272" i="13" s="1"/>
  <c r="CA57" i="2"/>
  <c r="B1273" i="13" s="1"/>
  <c r="CA58" i="2"/>
  <c r="B1274" i="13" s="1"/>
  <c r="CA59" i="2"/>
  <c r="B1275" i="13" s="1"/>
  <c r="CA60" i="2"/>
  <c r="B1276" i="13" s="1"/>
  <c r="CA61" i="2"/>
  <c r="B1277" i="13" s="1"/>
  <c r="CA62" i="2"/>
  <c r="B1278" i="13" s="1"/>
  <c r="CA63" i="2"/>
  <c r="B1279" i="13" s="1"/>
  <c r="CA64" i="2"/>
  <c r="B1280" i="13" s="1"/>
  <c r="CA65" i="2"/>
  <c r="B1281" i="13" s="1"/>
  <c r="BZ7" i="2"/>
  <c r="B1101" i="13" s="1"/>
  <c r="BZ8" i="2"/>
  <c r="B1102" i="13" s="1"/>
  <c r="BZ9" i="2"/>
  <c r="B1103" i="13" s="1"/>
  <c r="BZ10" i="2"/>
  <c r="B1104" i="13" s="1"/>
  <c r="BZ11" i="2"/>
  <c r="B1105" i="13" s="1"/>
  <c r="BZ12" i="2"/>
  <c r="B1106" i="13" s="1"/>
  <c r="BZ13" i="2"/>
  <c r="B1107" i="13" s="1"/>
  <c r="BZ14" i="2"/>
  <c r="B1108" i="13" s="1"/>
  <c r="BZ15" i="2"/>
  <c r="B1109" i="13" s="1"/>
  <c r="BZ16" i="2"/>
  <c r="B1110" i="13" s="1"/>
  <c r="BZ17" i="2"/>
  <c r="B1111" i="13" s="1"/>
  <c r="BZ18" i="2"/>
  <c r="B1112" i="13" s="1"/>
  <c r="BZ19" i="2"/>
  <c r="B1113" i="13" s="1"/>
  <c r="BZ20" i="2"/>
  <c r="B1114" i="13" s="1"/>
  <c r="BZ21" i="2"/>
  <c r="B1115" i="13" s="1"/>
  <c r="BZ22" i="2"/>
  <c r="B1116" i="13" s="1"/>
  <c r="BZ23" i="2"/>
  <c r="B1117" i="13" s="1"/>
  <c r="BZ24" i="2"/>
  <c r="B1118" i="13" s="1"/>
  <c r="BZ25" i="2"/>
  <c r="B1119" i="13" s="1"/>
  <c r="BZ26" i="2"/>
  <c r="B1120" i="13" s="1"/>
  <c r="BZ27" i="2"/>
  <c r="B1121" i="13" s="1"/>
  <c r="BZ28" i="2"/>
  <c r="B1122" i="13" s="1"/>
  <c r="BZ29" i="2"/>
  <c r="B1123" i="13" s="1"/>
  <c r="BZ30" i="2"/>
  <c r="B1124" i="13" s="1"/>
  <c r="BZ31" i="2"/>
  <c r="B1125" i="13" s="1"/>
  <c r="BZ32" i="2"/>
  <c r="B1126" i="13" s="1"/>
  <c r="BZ33" i="2"/>
  <c r="B1127" i="13" s="1"/>
  <c r="BZ34" i="2"/>
  <c r="B1128" i="13" s="1"/>
  <c r="BZ35" i="2"/>
  <c r="B1129" i="13" s="1"/>
  <c r="BZ36" i="2"/>
  <c r="B1130" i="13" s="1"/>
  <c r="BZ37" i="2"/>
  <c r="B1131" i="13" s="1"/>
  <c r="BZ38" i="2"/>
  <c r="B1132" i="13" s="1"/>
  <c r="BZ39" i="2"/>
  <c r="B1133" i="13" s="1"/>
  <c r="BZ40" i="2"/>
  <c r="B1134" i="13" s="1"/>
  <c r="BZ41" i="2"/>
  <c r="B1135" i="13" s="1"/>
  <c r="BZ42" i="2"/>
  <c r="B1136" i="13" s="1"/>
  <c r="BZ43" i="2"/>
  <c r="B1137" i="13" s="1"/>
  <c r="BZ44" i="2"/>
  <c r="B1138" i="13" s="1"/>
  <c r="BZ45" i="2"/>
  <c r="B1139" i="13" s="1"/>
  <c r="BZ46" i="2"/>
  <c r="B1140" i="13" s="1"/>
  <c r="BZ47" i="2"/>
  <c r="B1141" i="13" s="1"/>
  <c r="BZ48" i="2"/>
  <c r="B1142" i="13" s="1"/>
  <c r="BZ49" i="2"/>
  <c r="B1143" i="13" s="1"/>
  <c r="BZ50" i="2"/>
  <c r="B1144" i="13" s="1"/>
  <c r="BZ51" i="2"/>
  <c r="B1145" i="13" s="1"/>
  <c r="BZ52" i="2"/>
  <c r="B1146" i="13" s="1"/>
  <c r="BZ53" i="2"/>
  <c r="B1147" i="13" s="1"/>
  <c r="BZ54" i="2"/>
  <c r="B1148" i="13" s="1"/>
  <c r="BZ55" i="2"/>
  <c r="B1149" i="13" s="1"/>
  <c r="BZ56" i="2"/>
  <c r="B1150" i="13" s="1"/>
  <c r="BZ57" i="2"/>
  <c r="B1151" i="13" s="1"/>
  <c r="BZ58" i="2"/>
  <c r="B1152" i="13" s="1"/>
  <c r="BZ59" i="2"/>
  <c r="B1153" i="13" s="1"/>
  <c r="BZ60" i="2"/>
  <c r="B1154" i="13" s="1"/>
  <c r="BZ61" i="2"/>
  <c r="B1155" i="13" s="1"/>
  <c r="BZ62" i="2"/>
  <c r="B1156" i="13" s="1"/>
  <c r="BZ63" i="2"/>
  <c r="B1157" i="13" s="1"/>
  <c r="BZ64" i="2"/>
  <c r="B1158" i="13" s="1"/>
  <c r="BZ65" i="2"/>
  <c r="B1159" i="13" s="1"/>
  <c r="B1100" i="13"/>
  <c r="BY7" i="2"/>
  <c r="B979" i="13" s="1"/>
  <c r="BY8" i="2"/>
  <c r="B980" i="13" s="1"/>
  <c r="BY9" i="2"/>
  <c r="B981" i="13" s="1"/>
  <c r="BY10" i="2"/>
  <c r="B982" i="13" s="1"/>
  <c r="BY11" i="2"/>
  <c r="B983" i="13" s="1"/>
  <c r="BY12" i="2"/>
  <c r="B984" i="13" s="1"/>
  <c r="BY13" i="2"/>
  <c r="B985" i="13" s="1"/>
  <c r="BY14" i="2"/>
  <c r="B986" i="13" s="1"/>
  <c r="BY15" i="2"/>
  <c r="B987" i="13" s="1"/>
  <c r="BY16" i="2"/>
  <c r="B988" i="13" s="1"/>
  <c r="BY17" i="2"/>
  <c r="B989" i="13" s="1"/>
  <c r="BY18" i="2"/>
  <c r="B990" i="13" s="1"/>
  <c r="BY19" i="2"/>
  <c r="B991" i="13" s="1"/>
  <c r="BY20" i="2"/>
  <c r="B992" i="13" s="1"/>
  <c r="BY21" i="2"/>
  <c r="B993" i="13" s="1"/>
  <c r="BY22" i="2"/>
  <c r="B994" i="13" s="1"/>
  <c r="BY23" i="2"/>
  <c r="B995" i="13" s="1"/>
  <c r="BY24" i="2"/>
  <c r="B996" i="13" s="1"/>
  <c r="BY25" i="2"/>
  <c r="B997" i="13" s="1"/>
  <c r="BY26" i="2"/>
  <c r="B998" i="13" s="1"/>
  <c r="BY27" i="2"/>
  <c r="B999" i="13" s="1"/>
  <c r="BY28" i="2"/>
  <c r="B1000" i="13" s="1"/>
  <c r="BY29" i="2"/>
  <c r="B1001" i="13" s="1"/>
  <c r="BY30" i="2"/>
  <c r="B1002" i="13" s="1"/>
  <c r="BY31" i="2"/>
  <c r="B1003" i="13" s="1"/>
  <c r="BY32" i="2"/>
  <c r="B1004" i="13" s="1"/>
  <c r="BY33" i="2"/>
  <c r="B1005" i="13" s="1"/>
  <c r="BY34" i="2"/>
  <c r="B1006" i="13" s="1"/>
  <c r="BY35" i="2"/>
  <c r="B1007" i="13" s="1"/>
  <c r="BY36" i="2"/>
  <c r="B1008" i="13" s="1"/>
  <c r="BY37" i="2"/>
  <c r="B1009" i="13" s="1"/>
  <c r="BY38" i="2"/>
  <c r="B1010" i="13" s="1"/>
  <c r="BY39" i="2"/>
  <c r="B1011" i="13" s="1"/>
  <c r="BY40" i="2"/>
  <c r="B1012" i="13" s="1"/>
  <c r="BY41" i="2"/>
  <c r="B1013" i="13" s="1"/>
  <c r="BY42" i="2"/>
  <c r="B1014" i="13" s="1"/>
  <c r="BY43" i="2"/>
  <c r="B1015" i="13" s="1"/>
  <c r="BY44" i="2"/>
  <c r="B1016" i="13" s="1"/>
  <c r="BY45" i="2"/>
  <c r="B1017" i="13" s="1"/>
  <c r="BY46" i="2"/>
  <c r="B1018" i="13" s="1"/>
  <c r="BY47" i="2"/>
  <c r="B1019" i="13" s="1"/>
  <c r="BY48" i="2"/>
  <c r="B1020" i="13" s="1"/>
  <c r="BY49" i="2"/>
  <c r="B1021" i="13" s="1"/>
  <c r="BY50" i="2"/>
  <c r="B1022" i="13" s="1"/>
  <c r="BY51" i="2"/>
  <c r="B1023" i="13" s="1"/>
  <c r="BY52" i="2"/>
  <c r="B1024" i="13" s="1"/>
  <c r="BY53" i="2"/>
  <c r="B1025" i="13" s="1"/>
  <c r="BY54" i="2"/>
  <c r="B1026" i="13" s="1"/>
  <c r="BY55" i="2"/>
  <c r="B1027" i="13" s="1"/>
  <c r="BY56" i="2"/>
  <c r="B1028" i="13" s="1"/>
  <c r="BY57" i="2"/>
  <c r="B1029" i="13" s="1"/>
  <c r="BY58" i="2"/>
  <c r="B1030" i="13" s="1"/>
  <c r="BY59" i="2"/>
  <c r="B1031" i="13" s="1"/>
  <c r="BY60" i="2"/>
  <c r="B1032" i="13" s="1"/>
  <c r="BY61" i="2"/>
  <c r="B1033" i="13" s="1"/>
  <c r="BY62" i="2"/>
  <c r="B1034" i="13" s="1"/>
  <c r="BY63" i="2"/>
  <c r="B1035" i="13" s="1"/>
  <c r="BY64" i="2"/>
  <c r="B1036" i="13" s="1"/>
  <c r="BY65" i="2"/>
  <c r="B1037" i="13" s="1"/>
  <c r="BY66" i="2"/>
  <c r="BY68" i="2"/>
  <c r="B1040" i="13" s="1"/>
  <c r="BY69" i="2"/>
  <c r="B1041" i="13" s="1"/>
  <c r="BY70" i="2"/>
  <c r="B1042" i="13" s="1"/>
  <c r="BY71" i="2"/>
  <c r="B1043" i="13" s="1"/>
  <c r="BY72" i="2"/>
  <c r="B1044" i="13" s="1"/>
  <c r="BY73" i="2"/>
  <c r="B1045" i="13" s="1"/>
  <c r="BY74" i="2"/>
  <c r="B1046" i="13" s="1"/>
  <c r="BY75" i="2"/>
  <c r="B1047" i="13" s="1"/>
  <c r="BY76" i="2"/>
  <c r="B1048" i="13" s="1"/>
  <c r="BY77" i="2"/>
  <c r="B1049" i="13" s="1"/>
  <c r="BY78" i="2"/>
  <c r="B1050" i="13" s="1"/>
  <c r="BY79" i="2"/>
  <c r="B1051" i="13" s="1"/>
  <c r="BY80" i="2"/>
  <c r="B1052" i="13" s="1"/>
  <c r="BY81" i="2"/>
  <c r="B1053" i="13" s="1"/>
  <c r="BY82" i="2"/>
  <c r="B1054" i="13" s="1"/>
  <c r="BY83" i="2"/>
  <c r="B1055" i="13" s="1"/>
  <c r="BY84" i="2"/>
  <c r="B1056" i="13" s="1"/>
  <c r="BY85" i="2"/>
  <c r="B1057" i="13" s="1"/>
  <c r="BY86" i="2"/>
  <c r="B1058" i="13" s="1"/>
  <c r="BY87" i="2"/>
  <c r="B1059" i="13" s="1"/>
  <c r="BY88" i="2"/>
  <c r="B1060" i="13" s="1"/>
  <c r="BY89" i="2"/>
  <c r="B1061" i="13" s="1"/>
  <c r="BY90" i="2"/>
  <c r="B1062" i="13" s="1"/>
  <c r="BY91" i="2"/>
  <c r="B1063" i="13" s="1"/>
  <c r="BY92" i="2"/>
  <c r="B1064" i="13" s="1"/>
  <c r="BY93" i="2"/>
  <c r="B1065" i="13" s="1"/>
  <c r="BY94" i="2"/>
  <c r="B1066" i="13" s="1"/>
  <c r="BY95" i="2"/>
  <c r="B1067" i="13" s="1"/>
  <c r="BY96" i="2"/>
  <c r="B1068" i="13" s="1"/>
  <c r="BY97" i="2"/>
  <c r="B1069" i="13" s="1"/>
  <c r="BY98" i="2"/>
  <c r="B1070" i="13" s="1"/>
  <c r="BY99" i="2"/>
  <c r="B1071" i="13" s="1"/>
  <c r="BY100" i="2"/>
  <c r="B1072" i="13" s="1"/>
  <c r="BY101" i="2"/>
  <c r="B1073" i="13" s="1"/>
  <c r="BY102" i="2"/>
  <c r="B1074" i="13" s="1"/>
  <c r="BY103" i="2"/>
  <c r="B1075" i="13" s="1"/>
  <c r="BY104" i="2"/>
  <c r="B1076" i="13" s="1"/>
  <c r="BY105" i="2"/>
  <c r="B1077" i="13" s="1"/>
  <c r="BY106" i="2"/>
  <c r="B1078" i="13" s="1"/>
  <c r="BY107" i="2"/>
  <c r="B1079" i="13" s="1"/>
  <c r="BY108" i="2"/>
  <c r="B1080" i="13" s="1"/>
  <c r="BY109" i="2"/>
  <c r="B1081" i="13" s="1"/>
  <c r="BY110" i="2"/>
  <c r="B1082" i="13" s="1"/>
  <c r="BY111" i="2"/>
  <c r="B1083" i="13" s="1"/>
  <c r="BY112" i="2"/>
  <c r="B1084" i="13" s="1"/>
  <c r="BY113" i="2"/>
  <c r="B1085" i="13" s="1"/>
  <c r="BY114" i="2"/>
  <c r="B1086" i="13" s="1"/>
  <c r="BY115" i="2"/>
  <c r="B1087" i="13" s="1"/>
  <c r="BY116" i="2"/>
  <c r="B1088" i="13" s="1"/>
  <c r="BY117" i="2"/>
  <c r="B1089" i="13" s="1"/>
  <c r="BY118" i="2"/>
  <c r="B1090" i="13" s="1"/>
  <c r="BY119" i="2"/>
  <c r="B1091" i="13" s="1"/>
  <c r="BY120" i="2"/>
  <c r="B1092" i="13" s="1"/>
  <c r="BY121" i="2"/>
  <c r="B1093" i="13" s="1"/>
  <c r="BY122" i="2"/>
  <c r="B1094" i="13" s="1"/>
  <c r="BY123" i="2"/>
  <c r="B1095" i="13" s="1"/>
  <c r="BY124" i="2"/>
  <c r="B1096" i="13" s="1"/>
  <c r="BY125" i="2"/>
  <c r="B1097" i="13" s="1"/>
  <c r="BY126" i="2"/>
  <c r="B1098" i="13" s="1"/>
  <c r="BY127" i="2"/>
  <c r="B1099" i="13" s="1"/>
  <c r="BY128" i="2"/>
  <c r="B978" i="13"/>
  <c r="BX7" i="2"/>
  <c r="B857" i="13" s="1"/>
  <c r="BX8" i="2"/>
  <c r="B858" i="13" s="1"/>
  <c r="BX9" i="2"/>
  <c r="B859" i="13" s="1"/>
  <c r="BX10" i="2"/>
  <c r="B860" i="13" s="1"/>
  <c r="BX11" i="2"/>
  <c r="B861" i="13" s="1"/>
  <c r="BX12" i="2"/>
  <c r="B862" i="13" s="1"/>
  <c r="BX13" i="2"/>
  <c r="B863" i="13" s="1"/>
  <c r="BX14" i="2"/>
  <c r="B864" i="13" s="1"/>
  <c r="BX15" i="2"/>
  <c r="B865" i="13" s="1"/>
  <c r="BX16" i="2"/>
  <c r="B866" i="13" s="1"/>
  <c r="BX17" i="2"/>
  <c r="B867" i="13" s="1"/>
  <c r="BX18" i="2"/>
  <c r="B868" i="13" s="1"/>
  <c r="BX19" i="2"/>
  <c r="B869" i="13" s="1"/>
  <c r="BX20" i="2"/>
  <c r="B870" i="13" s="1"/>
  <c r="BX21" i="2"/>
  <c r="B871" i="13" s="1"/>
  <c r="BX22" i="2"/>
  <c r="B872" i="13" s="1"/>
  <c r="BX23" i="2"/>
  <c r="B873" i="13" s="1"/>
  <c r="BX24" i="2"/>
  <c r="B874" i="13" s="1"/>
  <c r="BX25" i="2"/>
  <c r="B875" i="13" s="1"/>
  <c r="BX26" i="2"/>
  <c r="B876" i="13" s="1"/>
  <c r="BX27" i="2"/>
  <c r="B877" i="13" s="1"/>
  <c r="BX28" i="2"/>
  <c r="B878" i="13" s="1"/>
  <c r="BX29" i="2"/>
  <c r="B879" i="13" s="1"/>
  <c r="BX30" i="2"/>
  <c r="B880" i="13" s="1"/>
  <c r="BX31" i="2"/>
  <c r="B881" i="13" s="1"/>
  <c r="BX32" i="2"/>
  <c r="B882" i="13" s="1"/>
  <c r="BX33" i="2"/>
  <c r="B883" i="13" s="1"/>
  <c r="BX34" i="2"/>
  <c r="B884" i="13" s="1"/>
  <c r="BX35" i="2"/>
  <c r="B885" i="13" s="1"/>
  <c r="BX36" i="2"/>
  <c r="B886" i="13" s="1"/>
  <c r="BX37" i="2"/>
  <c r="B887" i="13" s="1"/>
  <c r="BX38" i="2"/>
  <c r="B888" i="13" s="1"/>
  <c r="BX39" i="2"/>
  <c r="B889" i="13" s="1"/>
  <c r="BX40" i="2"/>
  <c r="B890" i="13" s="1"/>
  <c r="BX41" i="2"/>
  <c r="B891" i="13" s="1"/>
  <c r="BX42" i="2"/>
  <c r="B892" i="13" s="1"/>
  <c r="BX43" i="2"/>
  <c r="B893" i="13" s="1"/>
  <c r="BX44" i="2"/>
  <c r="B894" i="13" s="1"/>
  <c r="BX45" i="2"/>
  <c r="B895" i="13" s="1"/>
  <c r="BX46" i="2"/>
  <c r="B896" i="13" s="1"/>
  <c r="BX47" i="2"/>
  <c r="B897" i="13" s="1"/>
  <c r="BX48" i="2"/>
  <c r="B898" i="13" s="1"/>
  <c r="BX49" i="2"/>
  <c r="B899" i="13" s="1"/>
  <c r="BX50" i="2"/>
  <c r="B900" i="13" s="1"/>
  <c r="BX51" i="2"/>
  <c r="B901" i="13" s="1"/>
  <c r="BX52" i="2"/>
  <c r="B902" i="13" s="1"/>
  <c r="BX53" i="2"/>
  <c r="B903" i="13" s="1"/>
  <c r="BX54" i="2"/>
  <c r="B904" i="13" s="1"/>
  <c r="BX55" i="2"/>
  <c r="B905" i="13" s="1"/>
  <c r="BX56" i="2"/>
  <c r="B906" i="13" s="1"/>
  <c r="BX57" i="2"/>
  <c r="B907" i="13" s="1"/>
  <c r="BX58" i="2"/>
  <c r="B908" i="13" s="1"/>
  <c r="BX59" i="2"/>
  <c r="B909" i="13" s="1"/>
  <c r="BX60" i="2"/>
  <c r="B910" i="13" s="1"/>
  <c r="BX61" i="2"/>
  <c r="B911" i="13" s="1"/>
  <c r="BX62" i="2"/>
  <c r="B912" i="13" s="1"/>
  <c r="BX63" i="2"/>
  <c r="B913" i="13" s="1"/>
  <c r="BX64" i="2"/>
  <c r="B914" i="13" s="1"/>
  <c r="BX65" i="2"/>
  <c r="B915" i="13" s="1"/>
  <c r="BX66" i="2"/>
  <c r="BX68" i="2"/>
  <c r="B918" i="13" s="1"/>
  <c r="BX69" i="2"/>
  <c r="B919" i="13" s="1"/>
  <c r="BX70" i="2"/>
  <c r="B920" i="13" s="1"/>
  <c r="BX71" i="2"/>
  <c r="B921" i="13" s="1"/>
  <c r="BX72" i="2"/>
  <c r="B922" i="13" s="1"/>
  <c r="BX73" i="2"/>
  <c r="B923" i="13" s="1"/>
  <c r="BX74" i="2"/>
  <c r="B924" i="13" s="1"/>
  <c r="BX75" i="2"/>
  <c r="B925" i="13" s="1"/>
  <c r="BX76" i="2"/>
  <c r="B926" i="13" s="1"/>
  <c r="BX77" i="2"/>
  <c r="B927" i="13" s="1"/>
  <c r="BX78" i="2"/>
  <c r="B928" i="13" s="1"/>
  <c r="BX79" i="2"/>
  <c r="B929" i="13" s="1"/>
  <c r="BX80" i="2"/>
  <c r="B930" i="13" s="1"/>
  <c r="BX81" i="2"/>
  <c r="B931" i="13" s="1"/>
  <c r="BX82" i="2"/>
  <c r="B932" i="13" s="1"/>
  <c r="BX83" i="2"/>
  <c r="B933" i="13" s="1"/>
  <c r="BX84" i="2"/>
  <c r="B934" i="13" s="1"/>
  <c r="BX85" i="2"/>
  <c r="B935" i="13" s="1"/>
  <c r="BX86" i="2"/>
  <c r="B936" i="13" s="1"/>
  <c r="BX87" i="2"/>
  <c r="B937" i="13" s="1"/>
  <c r="BX88" i="2"/>
  <c r="B938" i="13" s="1"/>
  <c r="BX89" i="2"/>
  <c r="B939" i="13" s="1"/>
  <c r="BX90" i="2"/>
  <c r="B940" i="13" s="1"/>
  <c r="BX91" i="2"/>
  <c r="B941" i="13" s="1"/>
  <c r="BX92" i="2"/>
  <c r="B942" i="13" s="1"/>
  <c r="BX93" i="2"/>
  <c r="B943" i="13" s="1"/>
  <c r="BX94" i="2"/>
  <c r="B944" i="13" s="1"/>
  <c r="BX95" i="2"/>
  <c r="B945" i="13" s="1"/>
  <c r="BX96" i="2"/>
  <c r="B946" i="13" s="1"/>
  <c r="BX97" i="2"/>
  <c r="B947" i="13" s="1"/>
  <c r="BX98" i="2"/>
  <c r="B948" i="13" s="1"/>
  <c r="BX99" i="2"/>
  <c r="B949" i="13" s="1"/>
  <c r="BX100" i="2"/>
  <c r="B950" i="13" s="1"/>
  <c r="BX101" i="2"/>
  <c r="B951" i="13" s="1"/>
  <c r="BX102" i="2"/>
  <c r="B952" i="13" s="1"/>
  <c r="BX103" i="2"/>
  <c r="B953" i="13" s="1"/>
  <c r="BX104" i="2"/>
  <c r="B954" i="13" s="1"/>
  <c r="BX105" i="2"/>
  <c r="B955" i="13" s="1"/>
  <c r="BX106" i="2"/>
  <c r="B956" i="13" s="1"/>
  <c r="BX107" i="2"/>
  <c r="B957" i="13" s="1"/>
  <c r="BX108" i="2"/>
  <c r="B958" i="13" s="1"/>
  <c r="BX109" i="2"/>
  <c r="B959" i="13" s="1"/>
  <c r="BX110" i="2"/>
  <c r="B960" i="13" s="1"/>
  <c r="BX111" i="2"/>
  <c r="B961" i="13" s="1"/>
  <c r="BX112" i="2"/>
  <c r="B962" i="13" s="1"/>
  <c r="BX113" i="2"/>
  <c r="B963" i="13" s="1"/>
  <c r="BX114" i="2"/>
  <c r="B964" i="13" s="1"/>
  <c r="BX115" i="2"/>
  <c r="B965" i="13" s="1"/>
  <c r="BX116" i="2"/>
  <c r="B966" i="13" s="1"/>
  <c r="BX117" i="2"/>
  <c r="B967" i="13" s="1"/>
  <c r="BX118" i="2"/>
  <c r="B968" i="13" s="1"/>
  <c r="BX119" i="2"/>
  <c r="B969" i="13" s="1"/>
  <c r="BX120" i="2"/>
  <c r="B970" i="13" s="1"/>
  <c r="BX121" i="2"/>
  <c r="B971" i="13" s="1"/>
  <c r="BX122" i="2"/>
  <c r="B972" i="13" s="1"/>
  <c r="BX123" i="2"/>
  <c r="B973" i="13" s="1"/>
  <c r="BX124" i="2"/>
  <c r="B974" i="13" s="1"/>
  <c r="BX125" i="2"/>
  <c r="B975" i="13" s="1"/>
  <c r="BX126" i="2"/>
  <c r="B976" i="13" s="1"/>
  <c r="BX127" i="2"/>
  <c r="B977" i="13" s="1"/>
  <c r="BX128" i="2"/>
  <c r="B856" i="13"/>
  <c r="BK129" i="2" l="1"/>
  <c r="H30" i="1" s="1"/>
  <c r="B60" i="4"/>
  <c r="B61" i="4"/>
  <c r="B62" i="4"/>
  <c r="B48" i="4"/>
  <c r="B49" i="4"/>
  <c r="B50" i="4"/>
  <c r="B51" i="4"/>
  <c r="B52" i="4"/>
  <c r="A62" i="4"/>
  <c r="A61" i="4"/>
  <c r="A60" i="4"/>
  <c r="A55" i="4"/>
  <c r="A56" i="4" s="1"/>
  <c r="A57" i="4" s="1"/>
  <c r="A58" i="4" s="1"/>
  <c r="A59" i="4" s="1"/>
  <c r="A52" i="4"/>
  <c r="A51" i="4"/>
  <c r="A50" i="4"/>
  <c r="A49" i="4"/>
  <c r="A48" i="4"/>
  <c r="A46" i="4"/>
  <c r="A47" i="4" s="1"/>
  <c r="A45" i="4"/>
  <c r="A35" i="4"/>
  <c r="A36" i="4" s="1"/>
  <c r="A37" i="4" s="1"/>
  <c r="A38" i="4" s="1"/>
  <c r="A39" i="4" s="1"/>
  <c r="A40" i="4" s="1"/>
  <c r="A41" i="4" s="1"/>
  <c r="A42" i="4" s="1"/>
  <c r="A16" i="4"/>
  <c r="A17" i="4" s="1"/>
  <c r="A18" i="4" s="1"/>
  <c r="A19" i="4" s="1"/>
  <c r="A20" i="4" s="1"/>
  <c r="A21" i="4" s="1"/>
  <c r="A22" i="4" s="1"/>
  <c r="A23" i="4" s="1"/>
  <c r="AH62" i="4"/>
  <c r="AH61" i="4"/>
  <c r="D56" i="14" s="1"/>
  <c r="AH60" i="4"/>
  <c r="D55" i="14" s="1"/>
  <c r="AH59" i="4"/>
  <c r="D54" i="14" s="1"/>
  <c r="AH58" i="4"/>
  <c r="D53" i="14" s="1"/>
  <c r="AH57" i="4"/>
  <c r="D52" i="14" s="1"/>
  <c r="AH56" i="4"/>
  <c r="D51" i="14" s="1"/>
  <c r="AH55" i="4"/>
  <c r="AH52" i="4"/>
  <c r="D47" i="14" s="1"/>
  <c r="AH51" i="4"/>
  <c r="D46" i="14" s="1"/>
  <c r="AH50" i="4"/>
  <c r="D45" i="14" s="1"/>
  <c r="AH49" i="4"/>
  <c r="D44" i="14" s="1"/>
  <c r="AH48" i="4"/>
  <c r="D43" i="14" s="1"/>
  <c r="AH47" i="4"/>
  <c r="D42" i="14" s="1"/>
  <c r="AH46" i="4"/>
  <c r="D41" i="14" s="1"/>
  <c r="AH45" i="4"/>
  <c r="AH42" i="4"/>
  <c r="D37" i="14" s="1"/>
  <c r="D36" i="14"/>
  <c r="D35" i="14"/>
  <c r="D34" i="14"/>
  <c r="D33" i="14"/>
  <c r="D32" i="14"/>
  <c r="D31" i="14"/>
  <c r="D12" i="14"/>
  <c r="D13" i="14"/>
  <c r="D14" i="14"/>
  <c r="D15" i="14"/>
  <c r="D16" i="14"/>
  <c r="D17" i="14"/>
  <c r="AH23" i="4"/>
  <c r="D18" i="14" s="1"/>
  <c r="AI59" i="4" l="1"/>
  <c r="AJ59" i="4"/>
  <c r="AK59" i="4"/>
  <c r="AL59" i="4"/>
  <c r="AM59" i="4"/>
  <c r="AN59" i="4"/>
  <c r="AO59" i="4"/>
  <c r="AP59" i="4"/>
  <c r="AI50" i="4"/>
  <c r="AJ50" i="4"/>
  <c r="AK50" i="4"/>
  <c r="AL50" i="4"/>
  <c r="AM50" i="4"/>
  <c r="AN50" i="4"/>
  <c r="AO50" i="4"/>
  <c r="AP50" i="4"/>
  <c r="AI40" i="4"/>
  <c r="AJ40" i="4"/>
  <c r="AK40" i="4"/>
  <c r="AL40" i="4"/>
  <c r="AM40" i="4"/>
  <c r="AN40" i="4"/>
  <c r="AO40" i="4"/>
  <c r="AP40" i="4"/>
  <c r="AI17" i="4"/>
  <c r="AJ17" i="4"/>
  <c r="AK17" i="4"/>
  <c r="AL17" i="4"/>
  <c r="AM17" i="4"/>
  <c r="AN17" i="4"/>
  <c r="AO17" i="4"/>
  <c r="AP17" i="4"/>
  <c r="AX58" i="4" l="1"/>
  <c r="I53" i="14" s="1"/>
  <c r="AX57" i="4"/>
  <c r="I52" i="14" s="1"/>
  <c r="AX56" i="4"/>
  <c r="I51" i="14" s="1"/>
  <c r="AX55" i="4"/>
  <c r="I50" i="14" s="1"/>
  <c r="AX47" i="4"/>
  <c r="I42" i="14" s="1"/>
  <c r="AX46" i="4"/>
  <c r="I41" i="14" s="1"/>
  <c r="AX45" i="4"/>
  <c r="I40" i="14" s="1"/>
  <c r="AX39" i="4"/>
  <c r="I34" i="14" s="1"/>
  <c r="AX38" i="4"/>
  <c r="I33" i="14" s="1"/>
  <c r="AX37" i="4"/>
  <c r="I32" i="14" s="1"/>
  <c r="AX36" i="4"/>
  <c r="I31" i="14" s="1"/>
  <c r="AX35" i="4"/>
  <c r="I30" i="14" s="1"/>
  <c r="AX32" i="4"/>
  <c r="I27" i="14" s="1"/>
  <c r="AX31" i="4"/>
  <c r="I26" i="14" s="1"/>
  <c r="AX30" i="4"/>
  <c r="I25" i="14" s="1"/>
  <c r="AX29" i="4"/>
  <c r="I24" i="14" s="1"/>
  <c r="AX28" i="4"/>
  <c r="I23" i="14" s="1"/>
  <c r="AX27" i="4"/>
  <c r="I22" i="14" s="1"/>
  <c r="AX26" i="4"/>
  <c r="I21" i="14" s="1"/>
  <c r="AX19" i="4"/>
  <c r="I14" i="14" s="1"/>
  <c r="AX20" i="4"/>
  <c r="I15" i="14" s="1"/>
  <c r="AX21" i="4"/>
  <c r="I16" i="14" s="1"/>
  <c r="AX22" i="4"/>
  <c r="I17" i="14" s="1"/>
  <c r="AX23" i="4"/>
  <c r="I18" i="14" s="1"/>
  <c r="AX24" i="4"/>
  <c r="AX8" i="4"/>
  <c r="I3" i="14" s="1"/>
  <c r="AX9" i="4"/>
  <c r="I4" i="14" s="1"/>
  <c r="AX10" i="4"/>
  <c r="I5" i="14" s="1"/>
  <c r="AX11" i="4"/>
  <c r="I6" i="14" s="1"/>
  <c r="AX12" i="4"/>
  <c r="I7" i="14" s="1"/>
  <c r="AX13" i="4"/>
  <c r="I8" i="14" s="1"/>
  <c r="AX7" i="4"/>
  <c r="I2" i="14" s="1"/>
  <c r="AX16" i="4"/>
  <c r="I11" i="14" s="1"/>
  <c r="B32" i="4"/>
  <c r="B31" i="4"/>
  <c r="B12" i="4"/>
  <c r="B13" i="4"/>
  <c r="AJ7" i="4"/>
  <c r="CB69" i="2"/>
  <c r="CH69" i="2"/>
  <c r="C797" i="13" s="1"/>
  <c r="CB70" i="2"/>
  <c r="CH70" i="2"/>
  <c r="C798" i="13" s="1"/>
  <c r="CB71" i="2"/>
  <c r="CH71" i="2"/>
  <c r="C799" i="13" s="1"/>
  <c r="CB72" i="2"/>
  <c r="CH72" i="2"/>
  <c r="C800" i="13" s="1"/>
  <c r="CB73" i="2"/>
  <c r="CH73" i="2"/>
  <c r="C801" i="13" s="1"/>
  <c r="CB74" i="2"/>
  <c r="CH74" i="2"/>
  <c r="C802" i="13" s="1"/>
  <c r="CB75" i="2"/>
  <c r="CH75" i="2"/>
  <c r="C803" i="13" s="1"/>
  <c r="CB76" i="2"/>
  <c r="CH76" i="2"/>
  <c r="C804" i="13" s="1"/>
  <c r="CB77" i="2"/>
  <c r="CH77" i="2"/>
  <c r="C805" i="13" s="1"/>
  <c r="CB78" i="2"/>
  <c r="CH78" i="2"/>
  <c r="C806" i="13" s="1"/>
  <c r="CB79" i="2"/>
  <c r="CH79" i="2"/>
  <c r="C807" i="13" s="1"/>
  <c r="CB80" i="2"/>
  <c r="CH80" i="2"/>
  <c r="C808" i="13" s="1"/>
  <c r="CB81" i="2"/>
  <c r="CH81" i="2"/>
  <c r="C809" i="13" s="1"/>
  <c r="CB82" i="2"/>
  <c r="CH82" i="2"/>
  <c r="C810" i="13" s="1"/>
  <c r="CB83" i="2"/>
  <c r="CH83" i="2"/>
  <c r="C811" i="13" s="1"/>
  <c r="CB84" i="2"/>
  <c r="CH84" i="2"/>
  <c r="C812" i="13" s="1"/>
  <c r="CB85" i="2"/>
  <c r="CH85" i="2"/>
  <c r="C813" i="13" s="1"/>
  <c r="CB86" i="2"/>
  <c r="CH86" i="2"/>
  <c r="C814" i="13" s="1"/>
  <c r="CB87" i="2"/>
  <c r="CH87" i="2"/>
  <c r="C815" i="13" s="1"/>
  <c r="CB88" i="2"/>
  <c r="CH88" i="2"/>
  <c r="C816" i="13" s="1"/>
  <c r="CB89" i="2"/>
  <c r="CH89" i="2"/>
  <c r="C817" i="13" s="1"/>
  <c r="CB90" i="2"/>
  <c r="CH90" i="2"/>
  <c r="C818" i="13" s="1"/>
  <c r="CB91" i="2"/>
  <c r="CH91" i="2"/>
  <c r="C819" i="13" s="1"/>
  <c r="CB92" i="2"/>
  <c r="CH92" i="2"/>
  <c r="C820" i="13" s="1"/>
  <c r="CB93" i="2"/>
  <c r="CH93" i="2"/>
  <c r="C821" i="13" s="1"/>
  <c r="CB94" i="2"/>
  <c r="CH94" i="2"/>
  <c r="C822" i="13" s="1"/>
  <c r="CB95" i="2"/>
  <c r="CH95" i="2"/>
  <c r="C823" i="13" s="1"/>
  <c r="CB96" i="2"/>
  <c r="CH96" i="2"/>
  <c r="C824" i="13" s="1"/>
  <c r="CB97" i="2"/>
  <c r="CH97" i="2"/>
  <c r="C825" i="13" s="1"/>
  <c r="CB98" i="2"/>
  <c r="CH98" i="2"/>
  <c r="C826" i="13" s="1"/>
  <c r="CB99" i="2"/>
  <c r="CH99" i="2"/>
  <c r="C827" i="13" s="1"/>
  <c r="CB100" i="2"/>
  <c r="CH100" i="2"/>
  <c r="C828" i="13" s="1"/>
  <c r="CB101" i="2"/>
  <c r="CH101" i="2"/>
  <c r="C829" i="13" s="1"/>
  <c r="CB102" i="2"/>
  <c r="CH102" i="2"/>
  <c r="C830" i="13" s="1"/>
  <c r="CB103" i="2"/>
  <c r="CH103" i="2"/>
  <c r="C831" i="13" s="1"/>
  <c r="CB104" i="2"/>
  <c r="CH104" i="2"/>
  <c r="C832" i="13" s="1"/>
  <c r="CB105" i="2"/>
  <c r="CH105" i="2"/>
  <c r="C833" i="13" s="1"/>
  <c r="CB106" i="2"/>
  <c r="CH106" i="2"/>
  <c r="C834" i="13" s="1"/>
  <c r="CB107" i="2"/>
  <c r="CH107" i="2"/>
  <c r="C835" i="13" s="1"/>
  <c r="CB108" i="2"/>
  <c r="CH108" i="2"/>
  <c r="C836" i="13" s="1"/>
  <c r="CB109" i="2"/>
  <c r="CH109" i="2"/>
  <c r="C837" i="13" s="1"/>
  <c r="CB110" i="2"/>
  <c r="CH110" i="2"/>
  <c r="C838" i="13" s="1"/>
  <c r="CB111" i="2"/>
  <c r="CH111" i="2"/>
  <c r="C839" i="13" s="1"/>
  <c r="CB112" i="2"/>
  <c r="CH112" i="2"/>
  <c r="C840" i="13" s="1"/>
  <c r="CB113" i="2"/>
  <c r="CH113" i="2"/>
  <c r="C841" i="13" s="1"/>
  <c r="CB114" i="2"/>
  <c r="CH114" i="2"/>
  <c r="C842" i="13" s="1"/>
  <c r="CB115" i="2"/>
  <c r="CH115" i="2"/>
  <c r="C843" i="13" s="1"/>
  <c r="CB116" i="2"/>
  <c r="CH116" i="2"/>
  <c r="C844" i="13" s="1"/>
  <c r="CB117" i="2"/>
  <c r="CH117" i="2"/>
  <c r="C845" i="13" s="1"/>
  <c r="CB118" i="2"/>
  <c r="CH118" i="2"/>
  <c r="C846" i="13" s="1"/>
  <c r="CB119" i="2"/>
  <c r="CH119" i="2"/>
  <c r="C847" i="13" s="1"/>
  <c r="CB120" i="2"/>
  <c r="CH120" i="2"/>
  <c r="C848" i="13" s="1"/>
  <c r="CB121" i="2"/>
  <c r="CH121" i="2"/>
  <c r="C849" i="13" s="1"/>
  <c r="CB122" i="2"/>
  <c r="CH122" i="2"/>
  <c r="C850" i="13" s="1"/>
  <c r="CB123" i="2"/>
  <c r="CH123" i="2"/>
  <c r="C851" i="13" s="1"/>
  <c r="CB124" i="2"/>
  <c r="CH124" i="2"/>
  <c r="C852" i="13" s="1"/>
  <c r="CB125" i="2"/>
  <c r="CH125" i="2"/>
  <c r="C853" i="13" s="1"/>
  <c r="CB126" i="2"/>
  <c r="CH126" i="2"/>
  <c r="C854" i="13" s="1"/>
  <c r="CB127" i="2"/>
  <c r="CH127" i="2"/>
  <c r="C855" i="13" s="1"/>
  <c r="CH68" i="2"/>
  <c r="C796" i="13" s="1"/>
  <c r="CB68" i="2"/>
  <c r="CB7" i="2"/>
  <c r="CH7" i="2"/>
  <c r="C735" i="13" s="1"/>
  <c r="CB8" i="2"/>
  <c r="CH8" i="2"/>
  <c r="C736" i="13" s="1"/>
  <c r="CB9" i="2"/>
  <c r="CH9" i="2"/>
  <c r="C737" i="13" s="1"/>
  <c r="CB10" i="2"/>
  <c r="CH10" i="2"/>
  <c r="C738" i="13" s="1"/>
  <c r="CB11" i="2"/>
  <c r="CH11" i="2"/>
  <c r="C739" i="13" s="1"/>
  <c r="CB12" i="2"/>
  <c r="CH12" i="2"/>
  <c r="C740" i="13" s="1"/>
  <c r="CB13" i="2"/>
  <c r="CH13" i="2"/>
  <c r="C741" i="13" s="1"/>
  <c r="CB14" i="2"/>
  <c r="CH14" i="2"/>
  <c r="C742" i="13" s="1"/>
  <c r="CB15" i="2"/>
  <c r="CH15" i="2"/>
  <c r="C743" i="13" s="1"/>
  <c r="CB16" i="2"/>
  <c r="CH16" i="2"/>
  <c r="C744" i="13" s="1"/>
  <c r="CB17" i="2"/>
  <c r="CH17" i="2"/>
  <c r="C745" i="13" s="1"/>
  <c r="CB18" i="2"/>
  <c r="CH18" i="2"/>
  <c r="C746" i="13" s="1"/>
  <c r="CB19" i="2"/>
  <c r="CH19" i="2"/>
  <c r="C747" i="13" s="1"/>
  <c r="CB20" i="2"/>
  <c r="CH20" i="2"/>
  <c r="C748" i="13" s="1"/>
  <c r="CB21" i="2"/>
  <c r="CH21" i="2"/>
  <c r="C749" i="13" s="1"/>
  <c r="CB22" i="2"/>
  <c r="CH22" i="2"/>
  <c r="C750" i="13" s="1"/>
  <c r="CB23" i="2"/>
  <c r="CH23" i="2"/>
  <c r="C751" i="13" s="1"/>
  <c r="CB24" i="2"/>
  <c r="CH24" i="2"/>
  <c r="C752" i="13" s="1"/>
  <c r="CB25" i="2"/>
  <c r="CH25" i="2"/>
  <c r="C753" i="13" s="1"/>
  <c r="CB26" i="2"/>
  <c r="CH26" i="2"/>
  <c r="C754" i="13" s="1"/>
  <c r="CB27" i="2"/>
  <c r="CH27" i="2"/>
  <c r="C755" i="13" s="1"/>
  <c r="CB28" i="2"/>
  <c r="CH28" i="2"/>
  <c r="C756" i="13" s="1"/>
  <c r="CB29" i="2"/>
  <c r="CH29" i="2"/>
  <c r="C757" i="13" s="1"/>
  <c r="CB30" i="2"/>
  <c r="CH30" i="2"/>
  <c r="C758" i="13" s="1"/>
  <c r="CB31" i="2"/>
  <c r="CH31" i="2"/>
  <c r="C759" i="13" s="1"/>
  <c r="CB32" i="2"/>
  <c r="CH32" i="2"/>
  <c r="C760" i="13" s="1"/>
  <c r="CB33" i="2"/>
  <c r="CH33" i="2"/>
  <c r="C761" i="13" s="1"/>
  <c r="CB34" i="2"/>
  <c r="CH34" i="2"/>
  <c r="C762" i="13" s="1"/>
  <c r="CB35" i="2"/>
  <c r="CH35" i="2"/>
  <c r="C763" i="13" s="1"/>
  <c r="CB36" i="2"/>
  <c r="CH36" i="2"/>
  <c r="C764" i="13" s="1"/>
  <c r="CB37" i="2"/>
  <c r="CH37" i="2"/>
  <c r="C765" i="13" s="1"/>
  <c r="CB38" i="2"/>
  <c r="CH38" i="2"/>
  <c r="C766" i="13" s="1"/>
  <c r="CB39" i="2"/>
  <c r="CH39" i="2"/>
  <c r="C767" i="13" s="1"/>
  <c r="CB40" i="2"/>
  <c r="CH40" i="2"/>
  <c r="C768" i="13" s="1"/>
  <c r="CB41" i="2"/>
  <c r="CH41" i="2"/>
  <c r="C769" i="13" s="1"/>
  <c r="CB42" i="2"/>
  <c r="CH42" i="2"/>
  <c r="C770" i="13" s="1"/>
  <c r="CB43" i="2"/>
  <c r="CH43" i="2"/>
  <c r="C771" i="13" s="1"/>
  <c r="CB44" i="2"/>
  <c r="CH44" i="2"/>
  <c r="C772" i="13" s="1"/>
  <c r="CB45" i="2"/>
  <c r="CH45" i="2"/>
  <c r="C773" i="13" s="1"/>
  <c r="CB46" i="2"/>
  <c r="CH46" i="2"/>
  <c r="C774" i="13" s="1"/>
  <c r="CB47" i="2"/>
  <c r="CH47" i="2"/>
  <c r="C775" i="13" s="1"/>
  <c r="CB48" i="2"/>
  <c r="CH48" i="2"/>
  <c r="C776" i="13" s="1"/>
  <c r="CB49" i="2"/>
  <c r="CH49" i="2"/>
  <c r="C777" i="13" s="1"/>
  <c r="CB50" i="2"/>
  <c r="CH50" i="2"/>
  <c r="C778" i="13" s="1"/>
  <c r="CB51" i="2"/>
  <c r="CH51" i="2"/>
  <c r="C779" i="13" s="1"/>
  <c r="CB52" i="2"/>
  <c r="CH52" i="2"/>
  <c r="C780" i="13" s="1"/>
  <c r="CB53" i="2"/>
  <c r="CH53" i="2"/>
  <c r="C781" i="13" s="1"/>
  <c r="CB54" i="2"/>
  <c r="CH54" i="2"/>
  <c r="C782" i="13" s="1"/>
  <c r="CB55" i="2"/>
  <c r="CH55" i="2"/>
  <c r="C783" i="13" s="1"/>
  <c r="CB56" i="2"/>
  <c r="CH56" i="2"/>
  <c r="C784" i="13" s="1"/>
  <c r="CB57" i="2"/>
  <c r="CH57" i="2"/>
  <c r="C785" i="13" s="1"/>
  <c r="CB58" i="2"/>
  <c r="CH58" i="2"/>
  <c r="C786" i="13" s="1"/>
  <c r="CB59" i="2"/>
  <c r="CH59" i="2"/>
  <c r="C787" i="13" s="1"/>
  <c r="CB60" i="2"/>
  <c r="CH60" i="2"/>
  <c r="C788" i="13" s="1"/>
  <c r="CB61" i="2"/>
  <c r="CH61" i="2"/>
  <c r="C789" i="13" s="1"/>
  <c r="CB62" i="2"/>
  <c r="CH62" i="2"/>
  <c r="C790" i="13" s="1"/>
  <c r="CB63" i="2"/>
  <c r="CH63" i="2"/>
  <c r="C791" i="13" s="1"/>
  <c r="CB64" i="2"/>
  <c r="CH64" i="2"/>
  <c r="C792" i="13" s="1"/>
  <c r="CB65" i="2"/>
  <c r="CH65" i="2"/>
  <c r="C793" i="13" s="1"/>
  <c r="CL6" i="2"/>
  <c r="C1222" i="13" s="1"/>
  <c r="BQ69" i="2"/>
  <c r="BW69" i="2"/>
  <c r="B797" i="13" s="1"/>
  <c r="BQ70" i="2"/>
  <c r="BW70" i="2"/>
  <c r="B798" i="13" s="1"/>
  <c r="BQ71" i="2"/>
  <c r="BW71" i="2"/>
  <c r="B799" i="13" s="1"/>
  <c r="BQ72" i="2"/>
  <c r="BW72" i="2"/>
  <c r="B800" i="13" s="1"/>
  <c r="BQ73" i="2"/>
  <c r="BW73" i="2"/>
  <c r="B801" i="13" s="1"/>
  <c r="BQ74" i="2"/>
  <c r="BW74" i="2"/>
  <c r="B802" i="13" s="1"/>
  <c r="BQ75" i="2"/>
  <c r="BW75" i="2"/>
  <c r="B803" i="13" s="1"/>
  <c r="BQ76" i="2"/>
  <c r="BW76" i="2"/>
  <c r="B804" i="13" s="1"/>
  <c r="BQ77" i="2"/>
  <c r="BW77" i="2"/>
  <c r="B805" i="13" s="1"/>
  <c r="BQ78" i="2"/>
  <c r="BW78" i="2"/>
  <c r="B806" i="13" s="1"/>
  <c r="BQ79" i="2"/>
  <c r="BW79" i="2"/>
  <c r="B807" i="13" s="1"/>
  <c r="BQ80" i="2"/>
  <c r="BW80" i="2"/>
  <c r="B808" i="13" s="1"/>
  <c r="BQ81" i="2"/>
  <c r="BW81" i="2"/>
  <c r="B809" i="13" s="1"/>
  <c r="BQ82" i="2"/>
  <c r="BW82" i="2"/>
  <c r="B810" i="13" s="1"/>
  <c r="BQ83" i="2"/>
  <c r="BW83" i="2"/>
  <c r="B811" i="13" s="1"/>
  <c r="BQ84" i="2"/>
  <c r="BW84" i="2"/>
  <c r="B812" i="13" s="1"/>
  <c r="BQ85" i="2"/>
  <c r="BW85" i="2"/>
  <c r="B813" i="13" s="1"/>
  <c r="BQ86" i="2"/>
  <c r="BW86" i="2"/>
  <c r="B814" i="13" s="1"/>
  <c r="BQ87" i="2"/>
  <c r="BW87" i="2"/>
  <c r="B815" i="13" s="1"/>
  <c r="BQ88" i="2"/>
  <c r="BW88" i="2"/>
  <c r="B816" i="13" s="1"/>
  <c r="BQ89" i="2"/>
  <c r="BW89" i="2"/>
  <c r="B817" i="13" s="1"/>
  <c r="BQ90" i="2"/>
  <c r="BW90" i="2"/>
  <c r="B818" i="13" s="1"/>
  <c r="BQ91" i="2"/>
  <c r="BW91" i="2"/>
  <c r="B819" i="13" s="1"/>
  <c r="BQ92" i="2"/>
  <c r="BW92" i="2"/>
  <c r="B820" i="13" s="1"/>
  <c r="BQ93" i="2"/>
  <c r="BW93" i="2"/>
  <c r="B821" i="13" s="1"/>
  <c r="BQ94" i="2"/>
  <c r="BW94" i="2"/>
  <c r="B822" i="13" s="1"/>
  <c r="BQ95" i="2"/>
  <c r="BW95" i="2"/>
  <c r="B823" i="13" s="1"/>
  <c r="BQ96" i="2"/>
  <c r="BW96" i="2"/>
  <c r="B824" i="13" s="1"/>
  <c r="BQ97" i="2"/>
  <c r="BW97" i="2"/>
  <c r="B825" i="13" s="1"/>
  <c r="BQ98" i="2"/>
  <c r="BW98" i="2"/>
  <c r="B826" i="13" s="1"/>
  <c r="BQ99" i="2"/>
  <c r="BW99" i="2"/>
  <c r="B827" i="13" s="1"/>
  <c r="BQ100" i="2"/>
  <c r="BW100" i="2"/>
  <c r="B828" i="13" s="1"/>
  <c r="BQ101" i="2"/>
  <c r="BW101" i="2"/>
  <c r="B829" i="13" s="1"/>
  <c r="BQ102" i="2"/>
  <c r="BW102" i="2"/>
  <c r="B830" i="13" s="1"/>
  <c r="BQ103" i="2"/>
  <c r="BW103" i="2"/>
  <c r="B831" i="13" s="1"/>
  <c r="BQ104" i="2"/>
  <c r="BW104" i="2"/>
  <c r="B832" i="13" s="1"/>
  <c r="BQ105" i="2"/>
  <c r="BW105" i="2"/>
  <c r="B833" i="13" s="1"/>
  <c r="BQ106" i="2"/>
  <c r="BW106" i="2"/>
  <c r="B834" i="13" s="1"/>
  <c r="BQ107" i="2"/>
  <c r="BW107" i="2"/>
  <c r="B835" i="13" s="1"/>
  <c r="BQ108" i="2"/>
  <c r="BW108" i="2"/>
  <c r="B836" i="13" s="1"/>
  <c r="BQ109" i="2"/>
  <c r="BW109" i="2"/>
  <c r="B837" i="13" s="1"/>
  <c r="BQ110" i="2"/>
  <c r="BW110" i="2"/>
  <c r="B838" i="13" s="1"/>
  <c r="BQ111" i="2"/>
  <c r="BW111" i="2"/>
  <c r="B839" i="13" s="1"/>
  <c r="BQ112" i="2"/>
  <c r="BW112" i="2"/>
  <c r="B840" i="13" s="1"/>
  <c r="BQ113" i="2"/>
  <c r="BW113" i="2"/>
  <c r="B841" i="13" s="1"/>
  <c r="BQ114" i="2"/>
  <c r="BW114" i="2"/>
  <c r="B842" i="13" s="1"/>
  <c r="BQ115" i="2"/>
  <c r="BW115" i="2"/>
  <c r="B843" i="13" s="1"/>
  <c r="BQ116" i="2"/>
  <c r="BW116" i="2"/>
  <c r="B844" i="13" s="1"/>
  <c r="BQ117" i="2"/>
  <c r="BW117" i="2"/>
  <c r="B845" i="13" s="1"/>
  <c r="BQ118" i="2"/>
  <c r="BW118" i="2"/>
  <c r="B846" i="13" s="1"/>
  <c r="BQ119" i="2"/>
  <c r="BW119" i="2"/>
  <c r="B847" i="13" s="1"/>
  <c r="BQ120" i="2"/>
  <c r="BW120" i="2"/>
  <c r="B848" i="13" s="1"/>
  <c r="BQ121" i="2"/>
  <c r="BW121" i="2"/>
  <c r="B849" i="13" s="1"/>
  <c r="BQ122" i="2"/>
  <c r="BW122" i="2"/>
  <c r="B850" i="13" s="1"/>
  <c r="BQ123" i="2"/>
  <c r="BW123" i="2"/>
  <c r="B851" i="13" s="1"/>
  <c r="BQ124" i="2"/>
  <c r="BW124" i="2"/>
  <c r="B852" i="13" s="1"/>
  <c r="BQ125" i="2"/>
  <c r="BW125" i="2"/>
  <c r="B853" i="13" s="1"/>
  <c r="BQ126" i="2"/>
  <c r="BW126" i="2"/>
  <c r="B854" i="13" s="1"/>
  <c r="BQ127" i="2"/>
  <c r="BW127" i="2"/>
  <c r="B855" i="13" s="1"/>
  <c r="BW68" i="2"/>
  <c r="B796" i="13" s="1"/>
  <c r="BQ68" i="2"/>
  <c r="BQ7" i="2"/>
  <c r="BW7" i="2"/>
  <c r="B735" i="13" s="1"/>
  <c r="BQ8" i="2"/>
  <c r="BW8" i="2"/>
  <c r="B736" i="13" s="1"/>
  <c r="BQ9" i="2"/>
  <c r="BW9" i="2"/>
  <c r="B737" i="13" s="1"/>
  <c r="BQ10" i="2"/>
  <c r="BW10" i="2"/>
  <c r="B738" i="13" s="1"/>
  <c r="BQ11" i="2"/>
  <c r="BW11" i="2"/>
  <c r="B739" i="13" s="1"/>
  <c r="BQ12" i="2"/>
  <c r="BW12" i="2"/>
  <c r="B740" i="13" s="1"/>
  <c r="BQ13" i="2"/>
  <c r="BW13" i="2"/>
  <c r="B741" i="13" s="1"/>
  <c r="BQ14" i="2"/>
  <c r="BW14" i="2"/>
  <c r="B742" i="13" s="1"/>
  <c r="BQ15" i="2"/>
  <c r="BW15" i="2"/>
  <c r="B743" i="13" s="1"/>
  <c r="BQ16" i="2"/>
  <c r="BW16" i="2"/>
  <c r="B744" i="13" s="1"/>
  <c r="BQ17" i="2"/>
  <c r="BW17" i="2"/>
  <c r="B745" i="13" s="1"/>
  <c r="BQ18" i="2"/>
  <c r="BW18" i="2"/>
  <c r="B746" i="13" s="1"/>
  <c r="BQ19" i="2"/>
  <c r="BW19" i="2"/>
  <c r="B747" i="13" s="1"/>
  <c r="BQ20" i="2"/>
  <c r="BW20" i="2"/>
  <c r="B748" i="13" s="1"/>
  <c r="BQ21" i="2"/>
  <c r="BW21" i="2"/>
  <c r="B749" i="13" s="1"/>
  <c r="BQ22" i="2"/>
  <c r="BW22" i="2"/>
  <c r="B750" i="13" s="1"/>
  <c r="BQ23" i="2"/>
  <c r="BW23" i="2"/>
  <c r="B751" i="13" s="1"/>
  <c r="BQ24" i="2"/>
  <c r="BW24" i="2"/>
  <c r="B752" i="13" s="1"/>
  <c r="BQ25" i="2"/>
  <c r="BW25" i="2"/>
  <c r="B753" i="13" s="1"/>
  <c r="BQ26" i="2"/>
  <c r="BW26" i="2"/>
  <c r="B754" i="13" s="1"/>
  <c r="BQ27" i="2"/>
  <c r="BW27" i="2"/>
  <c r="B755" i="13" s="1"/>
  <c r="BQ28" i="2"/>
  <c r="BW28" i="2"/>
  <c r="B756" i="13" s="1"/>
  <c r="BQ29" i="2"/>
  <c r="BW29" i="2"/>
  <c r="B757" i="13" s="1"/>
  <c r="BQ30" i="2"/>
  <c r="BW30" i="2"/>
  <c r="B758" i="13" s="1"/>
  <c r="BQ31" i="2"/>
  <c r="BW31" i="2"/>
  <c r="B759" i="13" s="1"/>
  <c r="BQ32" i="2"/>
  <c r="BW32" i="2"/>
  <c r="B760" i="13" s="1"/>
  <c r="BQ33" i="2"/>
  <c r="BW33" i="2"/>
  <c r="B761" i="13" s="1"/>
  <c r="BQ34" i="2"/>
  <c r="BW34" i="2"/>
  <c r="B762" i="13" s="1"/>
  <c r="BQ35" i="2"/>
  <c r="BW35" i="2"/>
  <c r="B763" i="13" s="1"/>
  <c r="BQ36" i="2"/>
  <c r="BW36" i="2"/>
  <c r="B764" i="13" s="1"/>
  <c r="BQ37" i="2"/>
  <c r="BW37" i="2"/>
  <c r="B765" i="13" s="1"/>
  <c r="BQ38" i="2"/>
  <c r="BW38" i="2"/>
  <c r="B766" i="13" s="1"/>
  <c r="BQ39" i="2"/>
  <c r="BW39" i="2"/>
  <c r="B767" i="13" s="1"/>
  <c r="BQ40" i="2"/>
  <c r="BW40" i="2"/>
  <c r="B768" i="13" s="1"/>
  <c r="BQ41" i="2"/>
  <c r="BW41" i="2"/>
  <c r="B769" i="13" s="1"/>
  <c r="BQ42" i="2"/>
  <c r="BW42" i="2"/>
  <c r="B770" i="13" s="1"/>
  <c r="BQ43" i="2"/>
  <c r="BW43" i="2"/>
  <c r="B771" i="13" s="1"/>
  <c r="BQ44" i="2"/>
  <c r="BW44" i="2"/>
  <c r="B772" i="13" s="1"/>
  <c r="BQ45" i="2"/>
  <c r="BW45" i="2"/>
  <c r="B773" i="13" s="1"/>
  <c r="BQ46" i="2"/>
  <c r="BW46" i="2"/>
  <c r="B774" i="13" s="1"/>
  <c r="BQ47" i="2"/>
  <c r="BW47" i="2"/>
  <c r="B775" i="13" s="1"/>
  <c r="BQ48" i="2"/>
  <c r="BW48" i="2"/>
  <c r="B776" i="13" s="1"/>
  <c r="BQ49" i="2"/>
  <c r="BW49" i="2"/>
  <c r="B777" i="13" s="1"/>
  <c r="BQ50" i="2"/>
  <c r="BW50" i="2"/>
  <c r="B778" i="13" s="1"/>
  <c r="BQ51" i="2"/>
  <c r="BW51" i="2"/>
  <c r="B779" i="13" s="1"/>
  <c r="BQ52" i="2"/>
  <c r="BW52" i="2"/>
  <c r="B780" i="13" s="1"/>
  <c r="BQ53" i="2"/>
  <c r="BW53" i="2"/>
  <c r="B781" i="13" s="1"/>
  <c r="BQ54" i="2"/>
  <c r="BW54" i="2"/>
  <c r="B782" i="13" s="1"/>
  <c r="BQ55" i="2"/>
  <c r="BW55" i="2"/>
  <c r="B783" i="13" s="1"/>
  <c r="BQ56" i="2"/>
  <c r="BW56" i="2"/>
  <c r="B784" i="13" s="1"/>
  <c r="BQ57" i="2"/>
  <c r="BW57" i="2"/>
  <c r="B785" i="13" s="1"/>
  <c r="BQ58" i="2"/>
  <c r="BW58" i="2"/>
  <c r="B786" i="13" s="1"/>
  <c r="BQ59" i="2"/>
  <c r="BW59" i="2"/>
  <c r="B787" i="13" s="1"/>
  <c r="BQ60" i="2"/>
  <c r="BW60" i="2"/>
  <c r="B788" i="13" s="1"/>
  <c r="BQ61" i="2"/>
  <c r="BW61" i="2"/>
  <c r="B789" i="13" s="1"/>
  <c r="BQ62" i="2"/>
  <c r="BW62" i="2"/>
  <c r="B790" i="13" s="1"/>
  <c r="BQ63" i="2"/>
  <c r="BW63" i="2"/>
  <c r="B791" i="13" s="1"/>
  <c r="BQ64" i="2"/>
  <c r="BW64" i="2"/>
  <c r="B792" i="13" s="1"/>
  <c r="BQ65" i="2"/>
  <c r="BW65" i="2"/>
  <c r="B793" i="13" s="1"/>
  <c r="B1222" i="13"/>
  <c r="AH63" i="4" l="1"/>
  <c r="AH53" i="4"/>
  <c r="AH43" i="4"/>
  <c r="AH33" i="4"/>
  <c r="D27" i="14"/>
  <c r="D26" i="14"/>
  <c r="D25" i="14"/>
  <c r="D24" i="14"/>
  <c r="D23" i="14"/>
  <c r="D22" i="14"/>
  <c r="AH24" i="4"/>
  <c r="D2" i="14"/>
  <c r="A90" i="13" l="1"/>
  <c r="A91" i="13"/>
  <c r="A92" i="13"/>
  <c r="A93" i="13"/>
  <c r="A94" i="13"/>
  <c r="A95" i="13"/>
  <c r="A96" i="13"/>
  <c r="A35" i="13"/>
  <c r="A36" i="13"/>
  <c r="A37" i="13"/>
  <c r="E96" i="12"/>
  <c r="A96" i="12"/>
  <c r="E95" i="12"/>
  <c r="A95" i="12"/>
  <c r="E94" i="12"/>
  <c r="A94" i="12"/>
  <c r="E93" i="12"/>
  <c r="A93" i="12"/>
  <c r="E92" i="12"/>
  <c r="A92" i="12"/>
  <c r="E91" i="12"/>
  <c r="A91" i="12"/>
  <c r="E90" i="12"/>
  <c r="A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37" i="12"/>
  <c r="A37" i="12"/>
  <c r="E36" i="12"/>
  <c r="A36" i="12"/>
  <c r="E35" i="12"/>
  <c r="A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J18" i="4" l="1"/>
  <c r="AJ16" i="4"/>
  <c r="DN115" i="2"/>
  <c r="DN116" i="2"/>
  <c r="DN117" i="2"/>
  <c r="DN118" i="2"/>
  <c r="DN119" i="2"/>
  <c r="DN120" i="2"/>
  <c r="DN121" i="2"/>
  <c r="DN122" i="2"/>
  <c r="DN123" i="2"/>
  <c r="DN124" i="2"/>
  <c r="DN125" i="2"/>
  <c r="DN126" i="2"/>
  <c r="DN127" i="2"/>
  <c r="BC81" i="2" l="1"/>
  <c r="BD81" i="2"/>
  <c r="DL81" i="2"/>
  <c r="BN81" i="2"/>
  <c r="D77" i="12" s="1"/>
  <c r="B77" i="13"/>
  <c r="C77" i="13"/>
  <c r="CX81" i="2"/>
  <c r="K77" i="12" s="1"/>
  <c r="CY81" i="2"/>
  <c r="G77" i="13" s="1"/>
  <c r="DE81" i="2"/>
  <c r="G809" i="13" s="1"/>
  <c r="DF81" i="2"/>
  <c r="G931" i="13" s="1"/>
  <c r="DI81" i="2"/>
  <c r="G1297" i="13" s="1"/>
  <c r="DJ81" i="2"/>
  <c r="DK81" i="2"/>
  <c r="DM81" i="2"/>
  <c r="BC82" i="2"/>
  <c r="BD82" i="2"/>
  <c r="DJ82" i="2"/>
  <c r="BN82" i="2"/>
  <c r="D78" i="12" s="1"/>
  <c r="B78" i="13"/>
  <c r="C78" i="13"/>
  <c r="CX82" i="2"/>
  <c r="K78" i="12" s="1"/>
  <c r="CY82" i="2"/>
  <c r="G78" i="13" s="1"/>
  <c r="DE82" i="2"/>
  <c r="G810" i="13" s="1"/>
  <c r="DF82" i="2"/>
  <c r="G932" i="13" s="1"/>
  <c r="DI82" i="2"/>
  <c r="G1298" i="13" s="1"/>
  <c r="DM82" i="2"/>
  <c r="AN82" i="2" s="1"/>
  <c r="BC83" i="2"/>
  <c r="BD83" i="2"/>
  <c r="DJ83" i="2"/>
  <c r="BN83" i="2"/>
  <c r="D79" i="12" s="1"/>
  <c r="B79" i="13"/>
  <c r="C79" i="13"/>
  <c r="CX83" i="2"/>
  <c r="K79" i="12" s="1"/>
  <c r="CY83" i="2"/>
  <c r="G79" i="13" s="1"/>
  <c r="DE83" i="2"/>
  <c r="G811" i="13" s="1"/>
  <c r="DF83" i="2"/>
  <c r="G933" i="13" s="1"/>
  <c r="DI83" i="2"/>
  <c r="G1299" i="13" s="1"/>
  <c r="DM83" i="2"/>
  <c r="AN83" i="2" s="1"/>
  <c r="BC84" i="2"/>
  <c r="BD84" i="2"/>
  <c r="DK84" i="2"/>
  <c r="BN84" i="2"/>
  <c r="D80" i="12" s="1"/>
  <c r="B80" i="13"/>
  <c r="C80" i="13"/>
  <c r="CX84" i="2"/>
  <c r="K80" i="12" s="1"/>
  <c r="CY84" i="2"/>
  <c r="G80" i="13" s="1"/>
  <c r="DE84" i="2"/>
  <c r="G812" i="13" s="1"/>
  <c r="DF84" i="2"/>
  <c r="G934" i="13" s="1"/>
  <c r="DI84" i="2"/>
  <c r="G1300" i="13" s="1"/>
  <c r="DM84" i="2"/>
  <c r="AN84" i="2" s="1"/>
  <c r="BC85" i="2"/>
  <c r="BD85" i="2"/>
  <c r="DJ85" i="2"/>
  <c r="BN85" i="2"/>
  <c r="D81" i="12" s="1"/>
  <c r="B81" i="13"/>
  <c r="C81" i="13"/>
  <c r="CX85" i="2"/>
  <c r="K81" i="12" s="1"/>
  <c r="CY85" i="2"/>
  <c r="G81" i="13" s="1"/>
  <c r="DE85" i="2"/>
  <c r="G813" i="13" s="1"/>
  <c r="DF85" i="2"/>
  <c r="G935" i="13" s="1"/>
  <c r="DI85" i="2"/>
  <c r="G1301" i="13" s="1"/>
  <c r="DM85" i="2"/>
  <c r="AN85" i="2" s="1"/>
  <c r="BC86" i="2"/>
  <c r="BD86" i="2"/>
  <c r="DJ86" i="2"/>
  <c r="BN86" i="2"/>
  <c r="D82" i="12" s="1"/>
  <c r="B82" i="13"/>
  <c r="C82" i="13"/>
  <c r="CX86" i="2"/>
  <c r="K82" i="12" s="1"/>
  <c r="CY86" i="2"/>
  <c r="G82" i="13" s="1"/>
  <c r="DE86" i="2"/>
  <c r="G814" i="13" s="1"/>
  <c r="DF86" i="2"/>
  <c r="G936" i="13" s="1"/>
  <c r="DI86" i="2"/>
  <c r="G1302" i="13" s="1"/>
  <c r="DM86" i="2"/>
  <c r="BC87" i="2"/>
  <c r="BD87" i="2"/>
  <c r="DJ87" i="2"/>
  <c r="BN87" i="2"/>
  <c r="D83" i="12" s="1"/>
  <c r="B83" i="13"/>
  <c r="C83" i="13"/>
  <c r="CX87" i="2"/>
  <c r="K83" i="12" s="1"/>
  <c r="CY87" i="2"/>
  <c r="G83" i="13" s="1"/>
  <c r="DE87" i="2"/>
  <c r="G815" i="13" s="1"/>
  <c r="DF87" i="2"/>
  <c r="G937" i="13" s="1"/>
  <c r="DI87" i="2"/>
  <c r="G1303" i="13" s="1"/>
  <c r="DM87" i="2"/>
  <c r="BC88" i="2"/>
  <c r="BD88" i="2"/>
  <c r="DK88" i="2"/>
  <c r="BN88" i="2"/>
  <c r="D84" i="12" s="1"/>
  <c r="B84" i="13"/>
  <c r="C84" i="13"/>
  <c r="CX88" i="2"/>
  <c r="K84" i="12" s="1"/>
  <c r="CY88" i="2"/>
  <c r="G84" i="13" s="1"/>
  <c r="DE88" i="2"/>
  <c r="G816" i="13" s="1"/>
  <c r="DF88" i="2"/>
  <c r="G938" i="13" s="1"/>
  <c r="DI88" i="2"/>
  <c r="G1304" i="13" s="1"/>
  <c r="DM88" i="2"/>
  <c r="BC89" i="2"/>
  <c r="BD89" i="2"/>
  <c r="DJ89" i="2"/>
  <c r="BN89" i="2"/>
  <c r="D85" i="12" s="1"/>
  <c r="B85" i="13"/>
  <c r="C85" i="13"/>
  <c r="CX89" i="2"/>
  <c r="K85" i="12" s="1"/>
  <c r="CY89" i="2"/>
  <c r="G85" i="13" s="1"/>
  <c r="DE89" i="2"/>
  <c r="G817" i="13" s="1"/>
  <c r="DF89" i="2"/>
  <c r="G939" i="13" s="1"/>
  <c r="DI89" i="2"/>
  <c r="G1305" i="13" s="1"/>
  <c r="DM89" i="2"/>
  <c r="BC90" i="2"/>
  <c r="BD90" i="2"/>
  <c r="DJ90" i="2"/>
  <c r="BN90" i="2"/>
  <c r="D86" i="12" s="1"/>
  <c r="B86" i="13"/>
  <c r="C86" i="13"/>
  <c r="CX90" i="2"/>
  <c r="K86" i="12" s="1"/>
  <c r="CY90" i="2"/>
  <c r="G86" i="13" s="1"/>
  <c r="DE90" i="2"/>
  <c r="G818" i="13" s="1"/>
  <c r="DF90" i="2"/>
  <c r="G940" i="13" s="1"/>
  <c r="DI90" i="2"/>
  <c r="G1306" i="13" s="1"/>
  <c r="DM90" i="2"/>
  <c r="AN90" i="2" s="1"/>
  <c r="BC91" i="2"/>
  <c r="BD91" i="2"/>
  <c r="DJ91" i="2"/>
  <c r="BN91" i="2"/>
  <c r="D87" i="12" s="1"/>
  <c r="B87" i="13"/>
  <c r="C87" i="13"/>
  <c r="CX91" i="2"/>
  <c r="K87" i="12" s="1"/>
  <c r="CY91" i="2"/>
  <c r="G87" i="13" s="1"/>
  <c r="DE91" i="2"/>
  <c r="G819" i="13" s="1"/>
  <c r="DF91" i="2"/>
  <c r="G941" i="13" s="1"/>
  <c r="DI91" i="2"/>
  <c r="G1307" i="13" s="1"/>
  <c r="DM91" i="2"/>
  <c r="AN91" i="2" s="1"/>
  <c r="BC92" i="2"/>
  <c r="BD92" i="2"/>
  <c r="DK92" i="2"/>
  <c r="BN92" i="2"/>
  <c r="D88" i="12" s="1"/>
  <c r="B88" i="13"/>
  <c r="C88" i="13"/>
  <c r="CX92" i="2"/>
  <c r="K88" i="12" s="1"/>
  <c r="CY92" i="2"/>
  <c r="G88" i="13" s="1"/>
  <c r="DE92" i="2"/>
  <c r="G820" i="13" s="1"/>
  <c r="DF92" i="2"/>
  <c r="G942" i="13" s="1"/>
  <c r="DI92" i="2"/>
  <c r="G1308" i="13" s="1"/>
  <c r="DM92" i="2"/>
  <c r="AN92" i="2" s="1"/>
  <c r="BC93" i="2"/>
  <c r="BD93" i="2"/>
  <c r="DJ93" i="2"/>
  <c r="BN93" i="2"/>
  <c r="D89" i="12" s="1"/>
  <c r="B89" i="13"/>
  <c r="C89" i="13"/>
  <c r="CX93" i="2"/>
  <c r="K89" i="12" s="1"/>
  <c r="CY93" i="2"/>
  <c r="G89" i="13" s="1"/>
  <c r="DE93" i="2"/>
  <c r="G821" i="13" s="1"/>
  <c r="DF93" i="2"/>
  <c r="G943" i="13" s="1"/>
  <c r="DI93" i="2"/>
  <c r="G1309" i="13" s="1"/>
  <c r="DM93" i="2"/>
  <c r="AN93" i="2" s="1"/>
  <c r="BC94" i="2"/>
  <c r="BD94" i="2"/>
  <c r="DJ94" i="2"/>
  <c r="BN94" i="2"/>
  <c r="D90" i="12" s="1"/>
  <c r="B90" i="13"/>
  <c r="C90" i="13"/>
  <c r="CX94" i="2"/>
  <c r="K90" i="12" s="1"/>
  <c r="CY94" i="2"/>
  <c r="G90" i="13" s="1"/>
  <c r="DE94" i="2"/>
  <c r="G822" i="13" s="1"/>
  <c r="DF94" i="2"/>
  <c r="G944" i="13" s="1"/>
  <c r="DI94" i="2"/>
  <c r="G1310" i="13" s="1"/>
  <c r="DM94" i="2"/>
  <c r="AN94" i="2" s="1"/>
  <c r="DN94" i="2"/>
  <c r="BC95" i="2"/>
  <c r="BD95" i="2"/>
  <c r="DJ95" i="2"/>
  <c r="BN95" i="2"/>
  <c r="D91" i="12" s="1"/>
  <c r="B91" i="13"/>
  <c r="C91" i="13"/>
  <c r="CX95" i="2"/>
  <c r="K91" i="12" s="1"/>
  <c r="CY95" i="2"/>
  <c r="G91" i="13" s="1"/>
  <c r="DE95" i="2"/>
  <c r="G823" i="13" s="1"/>
  <c r="DF95" i="2"/>
  <c r="G945" i="13" s="1"/>
  <c r="DI95" i="2"/>
  <c r="G1311" i="13" s="1"/>
  <c r="DM95" i="2"/>
  <c r="BC96" i="2"/>
  <c r="BD96" i="2"/>
  <c r="DJ96" i="2"/>
  <c r="BN96" i="2"/>
  <c r="D92" i="12" s="1"/>
  <c r="B92" i="13"/>
  <c r="C92" i="13"/>
  <c r="CX96" i="2"/>
  <c r="K92" i="12" s="1"/>
  <c r="CY96" i="2"/>
  <c r="G92" i="13" s="1"/>
  <c r="DE96" i="2"/>
  <c r="G824" i="13" s="1"/>
  <c r="DF96" i="2"/>
  <c r="G946" i="13" s="1"/>
  <c r="DI96" i="2"/>
  <c r="G1312" i="13" s="1"/>
  <c r="DM96" i="2"/>
  <c r="BC97" i="2"/>
  <c r="BD97" i="2"/>
  <c r="DJ97" i="2"/>
  <c r="BN97" i="2"/>
  <c r="D93" i="12" s="1"/>
  <c r="B93" i="13"/>
  <c r="C93" i="13"/>
  <c r="CX97" i="2"/>
  <c r="K93" i="12" s="1"/>
  <c r="CY97" i="2"/>
  <c r="G93" i="13" s="1"/>
  <c r="DE97" i="2"/>
  <c r="G825" i="13" s="1"/>
  <c r="DF97" i="2"/>
  <c r="G947" i="13" s="1"/>
  <c r="DI97" i="2"/>
  <c r="G1313" i="13" s="1"/>
  <c r="DK97" i="2"/>
  <c r="DM97" i="2"/>
  <c r="AN97" i="2" s="1"/>
  <c r="DN97" i="2"/>
  <c r="BC98" i="2"/>
  <c r="BD98" i="2"/>
  <c r="DJ98" i="2"/>
  <c r="BN98" i="2"/>
  <c r="D94" i="12" s="1"/>
  <c r="B94" i="13"/>
  <c r="C94" i="13"/>
  <c r="CX98" i="2"/>
  <c r="K94" i="12" s="1"/>
  <c r="CY98" i="2"/>
  <c r="G94" i="13" s="1"/>
  <c r="DE98" i="2"/>
  <c r="G826" i="13" s="1"/>
  <c r="DF98" i="2"/>
  <c r="G948" i="13" s="1"/>
  <c r="DI98" i="2"/>
  <c r="G1314" i="13" s="1"/>
  <c r="DM98" i="2"/>
  <c r="AN98" i="2" s="1"/>
  <c r="BC99" i="2"/>
  <c r="BD99" i="2"/>
  <c r="DJ99" i="2"/>
  <c r="BN99" i="2"/>
  <c r="D95" i="12" s="1"/>
  <c r="B95" i="13"/>
  <c r="C95" i="13"/>
  <c r="CX99" i="2"/>
  <c r="K95" i="12" s="1"/>
  <c r="CY99" i="2"/>
  <c r="G95" i="13" s="1"/>
  <c r="DE99" i="2"/>
  <c r="G827" i="13" s="1"/>
  <c r="DF99" i="2"/>
  <c r="G949" i="13" s="1"/>
  <c r="DI99" i="2"/>
  <c r="G1315" i="13" s="1"/>
  <c r="DM99" i="2"/>
  <c r="AN99" i="2" s="1"/>
  <c r="DN99" i="2"/>
  <c r="BC100" i="2"/>
  <c r="BD100" i="2"/>
  <c r="DK100" i="2"/>
  <c r="BN100" i="2"/>
  <c r="D96" i="12" s="1"/>
  <c r="B96" i="13"/>
  <c r="C96" i="13"/>
  <c r="CX100" i="2"/>
  <c r="K96" i="12" s="1"/>
  <c r="CY100" i="2"/>
  <c r="G96" i="13" s="1"/>
  <c r="DE100" i="2"/>
  <c r="G828" i="13" s="1"/>
  <c r="DF100" i="2"/>
  <c r="G950" i="13" s="1"/>
  <c r="DI100" i="2"/>
  <c r="G1316" i="13" s="1"/>
  <c r="DM100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U63" i="4"/>
  <c r="V63" i="4"/>
  <c r="W63" i="4"/>
  <c r="X63" i="4"/>
  <c r="Y63" i="4"/>
  <c r="Z63" i="4"/>
  <c r="AA63" i="4"/>
  <c r="AB63" i="4"/>
  <c r="AC63" i="4"/>
  <c r="AD63" i="4"/>
  <c r="AE63" i="4"/>
  <c r="AF63" i="4"/>
  <c r="U64" i="4"/>
  <c r="V64" i="4"/>
  <c r="W64" i="4"/>
  <c r="X64" i="4"/>
  <c r="Y64" i="4"/>
  <c r="Z64" i="4"/>
  <c r="AA64" i="4"/>
  <c r="AB64" i="4"/>
  <c r="AC64" i="4"/>
  <c r="AD64" i="4"/>
  <c r="AE64" i="4"/>
  <c r="AF64" i="4"/>
  <c r="U65" i="4"/>
  <c r="V65" i="4"/>
  <c r="W65" i="4"/>
  <c r="X65" i="4"/>
  <c r="Y65" i="4"/>
  <c r="Z65" i="4"/>
  <c r="AA65" i="4"/>
  <c r="AB65" i="4"/>
  <c r="AC65" i="4"/>
  <c r="AD65" i="4"/>
  <c r="AE65" i="4"/>
  <c r="AF65" i="4"/>
  <c r="U66" i="4"/>
  <c r="V66" i="4"/>
  <c r="W66" i="4"/>
  <c r="X66" i="4"/>
  <c r="Y66" i="4"/>
  <c r="Z66" i="4"/>
  <c r="AA66" i="4"/>
  <c r="AB66" i="4"/>
  <c r="AC66" i="4"/>
  <c r="AD66" i="4"/>
  <c r="AE66" i="4"/>
  <c r="AF66" i="4"/>
  <c r="U67" i="4"/>
  <c r="V67" i="4"/>
  <c r="W67" i="4"/>
  <c r="X67" i="4"/>
  <c r="Y67" i="4"/>
  <c r="Z67" i="4"/>
  <c r="AA67" i="4"/>
  <c r="AB67" i="4"/>
  <c r="AC67" i="4"/>
  <c r="AD67" i="4"/>
  <c r="AE67" i="4"/>
  <c r="AF67" i="4"/>
  <c r="U68" i="4"/>
  <c r="V68" i="4"/>
  <c r="W68" i="4"/>
  <c r="X68" i="4"/>
  <c r="Y68" i="4"/>
  <c r="Z68" i="4"/>
  <c r="AA68" i="4"/>
  <c r="AB68" i="4"/>
  <c r="AC68" i="4"/>
  <c r="AD68" i="4"/>
  <c r="AE68" i="4"/>
  <c r="AF68" i="4"/>
  <c r="U69" i="4"/>
  <c r="V69" i="4"/>
  <c r="W69" i="4"/>
  <c r="X69" i="4"/>
  <c r="Y69" i="4"/>
  <c r="Z69" i="4"/>
  <c r="AA69" i="4"/>
  <c r="AB69" i="4"/>
  <c r="AC69" i="4"/>
  <c r="AD69" i="4"/>
  <c r="AE69" i="4"/>
  <c r="AF69" i="4"/>
  <c r="U70" i="4"/>
  <c r="V70" i="4"/>
  <c r="W70" i="4"/>
  <c r="X70" i="4"/>
  <c r="Y70" i="4"/>
  <c r="Z70" i="4"/>
  <c r="AA70" i="4"/>
  <c r="AB70" i="4"/>
  <c r="AC70" i="4"/>
  <c r="AD70" i="4"/>
  <c r="AE70" i="4"/>
  <c r="AF70" i="4"/>
  <c r="U71" i="4"/>
  <c r="V71" i="4"/>
  <c r="W71" i="4"/>
  <c r="X71" i="4"/>
  <c r="Y71" i="4"/>
  <c r="Z71" i="4"/>
  <c r="AA71" i="4"/>
  <c r="AB71" i="4"/>
  <c r="AC71" i="4"/>
  <c r="AD71" i="4"/>
  <c r="AE71" i="4"/>
  <c r="AF71" i="4"/>
  <c r="U72" i="4"/>
  <c r="V72" i="4"/>
  <c r="W72" i="4"/>
  <c r="X72" i="4"/>
  <c r="Y72" i="4"/>
  <c r="Z72" i="4"/>
  <c r="AA72" i="4"/>
  <c r="AB72" i="4"/>
  <c r="AC72" i="4"/>
  <c r="AD72" i="4"/>
  <c r="AE72" i="4"/>
  <c r="AF72" i="4"/>
  <c r="U73" i="4"/>
  <c r="V73" i="4"/>
  <c r="W73" i="4"/>
  <c r="X73" i="4"/>
  <c r="Y73" i="4"/>
  <c r="Z73" i="4"/>
  <c r="AA73" i="4"/>
  <c r="AB73" i="4"/>
  <c r="AC73" i="4"/>
  <c r="AD73" i="4"/>
  <c r="AE73" i="4"/>
  <c r="AF73" i="4"/>
  <c r="U74" i="4"/>
  <c r="V74" i="4"/>
  <c r="W74" i="4"/>
  <c r="X74" i="4"/>
  <c r="Y74" i="4"/>
  <c r="Z74" i="4"/>
  <c r="AA74" i="4"/>
  <c r="AB74" i="4"/>
  <c r="AC74" i="4"/>
  <c r="AD74" i="4"/>
  <c r="AE74" i="4"/>
  <c r="AF74" i="4"/>
  <c r="U75" i="4"/>
  <c r="V75" i="4"/>
  <c r="W75" i="4"/>
  <c r="X75" i="4"/>
  <c r="Y75" i="4"/>
  <c r="Z75" i="4"/>
  <c r="AA75" i="4"/>
  <c r="AB75" i="4"/>
  <c r="AC75" i="4"/>
  <c r="AD75" i="4"/>
  <c r="AE75" i="4"/>
  <c r="AF75" i="4"/>
  <c r="U76" i="4"/>
  <c r="V76" i="4"/>
  <c r="W76" i="4"/>
  <c r="X76" i="4"/>
  <c r="Y76" i="4"/>
  <c r="Z76" i="4"/>
  <c r="AA76" i="4"/>
  <c r="AB76" i="4"/>
  <c r="AC76" i="4"/>
  <c r="AD76" i="4"/>
  <c r="AE76" i="4"/>
  <c r="AF76" i="4"/>
  <c r="U77" i="4"/>
  <c r="V77" i="4"/>
  <c r="W77" i="4"/>
  <c r="X77" i="4"/>
  <c r="Y77" i="4"/>
  <c r="Z77" i="4"/>
  <c r="AA77" i="4"/>
  <c r="AB77" i="4"/>
  <c r="AC77" i="4"/>
  <c r="AD77" i="4"/>
  <c r="AE77" i="4"/>
  <c r="AF77" i="4"/>
  <c r="U78" i="4"/>
  <c r="V78" i="4"/>
  <c r="W78" i="4"/>
  <c r="X78" i="4"/>
  <c r="Y78" i="4"/>
  <c r="Z78" i="4"/>
  <c r="AA78" i="4"/>
  <c r="AB78" i="4"/>
  <c r="AC78" i="4"/>
  <c r="AD78" i="4"/>
  <c r="AE78" i="4"/>
  <c r="AF78" i="4"/>
  <c r="U79" i="4"/>
  <c r="V79" i="4"/>
  <c r="W79" i="4"/>
  <c r="X79" i="4"/>
  <c r="Y79" i="4"/>
  <c r="Z79" i="4"/>
  <c r="AA79" i="4"/>
  <c r="AB79" i="4"/>
  <c r="AC79" i="4"/>
  <c r="AD79" i="4"/>
  <c r="AE79" i="4"/>
  <c r="AF79" i="4"/>
  <c r="U80" i="4"/>
  <c r="V80" i="4"/>
  <c r="W80" i="4"/>
  <c r="X80" i="4"/>
  <c r="Y80" i="4"/>
  <c r="Z80" i="4"/>
  <c r="AA80" i="4"/>
  <c r="AB80" i="4"/>
  <c r="AC80" i="4"/>
  <c r="AD80" i="4"/>
  <c r="AE80" i="4"/>
  <c r="AF80" i="4"/>
  <c r="U81" i="4"/>
  <c r="V81" i="4"/>
  <c r="W81" i="4"/>
  <c r="X81" i="4"/>
  <c r="Y81" i="4"/>
  <c r="Z81" i="4"/>
  <c r="AA81" i="4"/>
  <c r="AB81" i="4"/>
  <c r="AC81" i="4"/>
  <c r="AD81" i="4"/>
  <c r="AE81" i="4"/>
  <c r="AF81" i="4"/>
  <c r="U82" i="4"/>
  <c r="V82" i="4"/>
  <c r="W82" i="4"/>
  <c r="X82" i="4"/>
  <c r="Y82" i="4"/>
  <c r="Z82" i="4"/>
  <c r="AA82" i="4"/>
  <c r="AB82" i="4"/>
  <c r="AC82" i="4"/>
  <c r="AD82" i="4"/>
  <c r="AE82" i="4"/>
  <c r="AF82" i="4"/>
  <c r="U83" i="4"/>
  <c r="V83" i="4"/>
  <c r="W83" i="4"/>
  <c r="X83" i="4"/>
  <c r="Y83" i="4"/>
  <c r="Z83" i="4"/>
  <c r="AA83" i="4"/>
  <c r="AB83" i="4"/>
  <c r="AC83" i="4"/>
  <c r="AD83" i="4"/>
  <c r="AE83" i="4"/>
  <c r="AF83" i="4"/>
  <c r="U84" i="4"/>
  <c r="V84" i="4"/>
  <c r="W84" i="4"/>
  <c r="X84" i="4"/>
  <c r="Y84" i="4"/>
  <c r="Z84" i="4"/>
  <c r="AA84" i="4"/>
  <c r="AB84" i="4"/>
  <c r="AC84" i="4"/>
  <c r="AD84" i="4"/>
  <c r="AE84" i="4"/>
  <c r="AF84" i="4"/>
  <c r="U85" i="4"/>
  <c r="V85" i="4"/>
  <c r="W85" i="4"/>
  <c r="X85" i="4"/>
  <c r="Y85" i="4"/>
  <c r="Z85" i="4"/>
  <c r="AA85" i="4"/>
  <c r="AB85" i="4"/>
  <c r="AC85" i="4"/>
  <c r="AD85" i="4"/>
  <c r="AE85" i="4"/>
  <c r="AF85" i="4"/>
  <c r="U86" i="4"/>
  <c r="V86" i="4"/>
  <c r="W86" i="4"/>
  <c r="X86" i="4"/>
  <c r="Y86" i="4"/>
  <c r="Z86" i="4"/>
  <c r="AA86" i="4"/>
  <c r="AB86" i="4"/>
  <c r="AC86" i="4"/>
  <c r="AD86" i="4"/>
  <c r="AE86" i="4"/>
  <c r="AF86" i="4"/>
  <c r="U87" i="4"/>
  <c r="V87" i="4"/>
  <c r="W87" i="4"/>
  <c r="X87" i="4"/>
  <c r="Y87" i="4"/>
  <c r="Z87" i="4"/>
  <c r="AA87" i="4"/>
  <c r="AB87" i="4"/>
  <c r="AC87" i="4"/>
  <c r="AD87" i="4"/>
  <c r="AE87" i="4"/>
  <c r="AF87" i="4"/>
  <c r="U88" i="4"/>
  <c r="V88" i="4"/>
  <c r="W88" i="4"/>
  <c r="X88" i="4"/>
  <c r="Y88" i="4"/>
  <c r="Z88" i="4"/>
  <c r="AA88" i="4"/>
  <c r="AB88" i="4"/>
  <c r="AC88" i="4"/>
  <c r="AD88" i="4"/>
  <c r="AE88" i="4"/>
  <c r="AF88" i="4"/>
  <c r="U89" i="4"/>
  <c r="V89" i="4"/>
  <c r="W89" i="4"/>
  <c r="X89" i="4"/>
  <c r="Y89" i="4"/>
  <c r="Z89" i="4"/>
  <c r="AA89" i="4"/>
  <c r="AB89" i="4"/>
  <c r="AC89" i="4"/>
  <c r="AD89" i="4"/>
  <c r="AE89" i="4"/>
  <c r="AF89" i="4"/>
  <c r="U90" i="4"/>
  <c r="V90" i="4"/>
  <c r="W90" i="4"/>
  <c r="X90" i="4"/>
  <c r="Y90" i="4"/>
  <c r="Z90" i="4"/>
  <c r="AA90" i="4"/>
  <c r="AB90" i="4"/>
  <c r="AC90" i="4"/>
  <c r="AD90" i="4"/>
  <c r="AE90" i="4"/>
  <c r="AF90" i="4"/>
  <c r="U91" i="4"/>
  <c r="V91" i="4"/>
  <c r="W91" i="4"/>
  <c r="X91" i="4"/>
  <c r="Y91" i="4"/>
  <c r="Z91" i="4"/>
  <c r="AA91" i="4"/>
  <c r="AB91" i="4"/>
  <c r="AC91" i="4"/>
  <c r="AD91" i="4"/>
  <c r="AE91" i="4"/>
  <c r="AF91" i="4"/>
  <c r="U92" i="4"/>
  <c r="V92" i="4"/>
  <c r="W92" i="4"/>
  <c r="X92" i="4"/>
  <c r="Y92" i="4"/>
  <c r="Z92" i="4"/>
  <c r="AA92" i="4"/>
  <c r="AB92" i="4"/>
  <c r="AC92" i="4"/>
  <c r="AD92" i="4"/>
  <c r="AE92" i="4"/>
  <c r="AF92" i="4"/>
  <c r="U93" i="4"/>
  <c r="V93" i="4"/>
  <c r="W93" i="4"/>
  <c r="X93" i="4"/>
  <c r="Y93" i="4"/>
  <c r="Z93" i="4"/>
  <c r="AA93" i="4"/>
  <c r="AB93" i="4"/>
  <c r="AC93" i="4"/>
  <c r="AD93" i="4"/>
  <c r="AE93" i="4"/>
  <c r="AF93" i="4"/>
  <c r="U94" i="4"/>
  <c r="V94" i="4"/>
  <c r="W94" i="4"/>
  <c r="X94" i="4"/>
  <c r="Y94" i="4"/>
  <c r="Z94" i="4"/>
  <c r="AA94" i="4"/>
  <c r="AB94" i="4"/>
  <c r="AC94" i="4"/>
  <c r="AD94" i="4"/>
  <c r="AE94" i="4"/>
  <c r="AF94" i="4"/>
  <c r="U95" i="4"/>
  <c r="V95" i="4"/>
  <c r="W95" i="4"/>
  <c r="X95" i="4"/>
  <c r="Y95" i="4"/>
  <c r="Z95" i="4"/>
  <c r="AA95" i="4"/>
  <c r="AB95" i="4"/>
  <c r="AC95" i="4"/>
  <c r="AD95" i="4"/>
  <c r="AE95" i="4"/>
  <c r="AF95" i="4"/>
  <c r="U96" i="4"/>
  <c r="V96" i="4"/>
  <c r="W96" i="4"/>
  <c r="X96" i="4"/>
  <c r="Y96" i="4"/>
  <c r="Z96" i="4"/>
  <c r="AA96" i="4"/>
  <c r="AB96" i="4"/>
  <c r="AC96" i="4"/>
  <c r="AD96" i="4"/>
  <c r="AE96" i="4"/>
  <c r="AF96" i="4"/>
  <c r="U97" i="4"/>
  <c r="V97" i="4"/>
  <c r="W97" i="4"/>
  <c r="X97" i="4"/>
  <c r="Y97" i="4"/>
  <c r="Z97" i="4"/>
  <c r="AA97" i="4"/>
  <c r="AB97" i="4"/>
  <c r="AC97" i="4"/>
  <c r="AD97" i="4"/>
  <c r="AE97" i="4"/>
  <c r="AF97" i="4"/>
  <c r="U98" i="4"/>
  <c r="V98" i="4"/>
  <c r="W98" i="4"/>
  <c r="X98" i="4"/>
  <c r="Y98" i="4"/>
  <c r="Z98" i="4"/>
  <c r="AA98" i="4"/>
  <c r="AB98" i="4"/>
  <c r="AC98" i="4"/>
  <c r="AD98" i="4"/>
  <c r="AE98" i="4"/>
  <c r="AF98" i="4"/>
  <c r="U99" i="4"/>
  <c r="V99" i="4"/>
  <c r="W99" i="4"/>
  <c r="X99" i="4"/>
  <c r="Y99" i="4"/>
  <c r="Z99" i="4"/>
  <c r="AA99" i="4"/>
  <c r="AB99" i="4"/>
  <c r="AC99" i="4"/>
  <c r="AD99" i="4"/>
  <c r="AE99" i="4"/>
  <c r="AF99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U190" i="4"/>
  <c r="V190" i="4"/>
  <c r="W190" i="4"/>
  <c r="X190" i="4"/>
  <c r="Y190" i="4"/>
  <c r="Z190" i="4"/>
  <c r="AA190" i="4"/>
  <c r="AB190" i="4"/>
  <c r="AC190" i="4"/>
  <c r="AD190" i="4"/>
  <c r="AE190" i="4"/>
  <c r="AF190" i="4"/>
  <c r="U191" i="4"/>
  <c r="V191" i="4"/>
  <c r="W191" i="4"/>
  <c r="X191" i="4"/>
  <c r="Y191" i="4"/>
  <c r="Z191" i="4"/>
  <c r="AA191" i="4"/>
  <c r="AB191" i="4"/>
  <c r="AC191" i="4"/>
  <c r="AD191" i="4"/>
  <c r="AE191" i="4"/>
  <c r="AF191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U53" i="4"/>
  <c r="V53" i="4"/>
  <c r="W53" i="4"/>
  <c r="X53" i="4"/>
  <c r="Y53" i="4"/>
  <c r="Z53" i="4"/>
  <c r="AA53" i="4"/>
  <c r="AB53" i="4"/>
  <c r="AC53" i="4"/>
  <c r="AD53" i="4"/>
  <c r="AE53" i="4"/>
  <c r="V54" i="4"/>
  <c r="W54" i="4"/>
  <c r="X54" i="4"/>
  <c r="Z54" i="4"/>
  <c r="AA54" i="4"/>
  <c r="AB54" i="4"/>
  <c r="AD54" i="4"/>
  <c r="AE54" i="4"/>
  <c r="U49" i="4"/>
  <c r="V49" i="4"/>
  <c r="W49" i="4"/>
  <c r="X49" i="4"/>
  <c r="Y49" i="4"/>
  <c r="Z49" i="4"/>
  <c r="AA49" i="4"/>
  <c r="AB49" i="4"/>
  <c r="AC49" i="4"/>
  <c r="AD49" i="4"/>
  <c r="AE49" i="4"/>
  <c r="AF49" i="4"/>
  <c r="T49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BP84" i="2" l="1"/>
  <c r="BG100" i="2"/>
  <c r="BJ100" i="2" s="1"/>
  <c r="BG92" i="2"/>
  <c r="BJ92" i="2" s="1"/>
  <c r="DN83" i="2"/>
  <c r="BG82" i="2"/>
  <c r="BJ82" i="2" s="1"/>
  <c r="BO89" i="2"/>
  <c r="C85" i="12" s="1"/>
  <c r="DN85" i="2"/>
  <c r="DL100" i="2"/>
  <c r="DK91" i="2"/>
  <c r="BP97" i="2"/>
  <c r="F93" i="12"/>
  <c r="F86" i="12"/>
  <c r="BP83" i="2"/>
  <c r="F79" i="12"/>
  <c r="BP82" i="2"/>
  <c r="F78" i="12"/>
  <c r="F95" i="12"/>
  <c r="F94" i="12"/>
  <c r="F90" i="12"/>
  <c r="F89" i="12"/>
  <c r="F88" i="12"/>
  <c r="F87" i="12"/>
  <c r="DL90" i="2"/>
  <c r="DJ100" i="2"/>
  <c r="F81" i="12"/>
  <c r="F80" i="12"/>
  <c r="BG99" i="2"/>
  <c r="BJ99" i="2" s="1"/>
  <c r="DL86" i="2"/>
  <c r="BO83" i="2"/>
  <c r="C79" i="12" s="1"/>
  <c r="DL92" i="2"/>
  <c r="DK93" i="2"/>
  <c r="BO87" i="2"/>
  <c r="C83" i="12" s="1"/>
  <c r="BP99" i="2"/>
  <c r="BP98" i="2"/>
  <c r="BP85" i="2"/>
  <c r="DN100" i="2"/>
  <c r="AN100" i="2"/>
  <c r="DN95" i="2"/>
  <c r="AN95" i="2"/>
  <c r="BP94" i="2"/>
  <c r="DN93" i="2"/>
  <c r="BP93" i="2"/>
  <c r="DN92" i="2"/>
  <c r="BP92" i="2"/>
  <c r="DN91" i="2"/>
  <c r="BP91" i="2"/>
  <c r="DN90" i="2"/>
  <c r="BP90" i="2"/>
  <c r="DN89" i="2"/>
  <c r="AN89" i="2"/>
  <c r="DN87" i="2"/>
  <c r="AN87" i="2"/>
  <c r="DN84" i="2"/>
  <c r="DN96" i="2"/>
  <c r="AN96" i="2"/>
  <c r="DN98" i="2"/>
  <c r="DN88" i="2"/>
  <c r="AN88" i="2"/>
  <c r="DN86" i="2"/>
  <c r="AN86" i="2"/>
  <c r="DN82" i="2"/>
  <c r="DN81" i="2"/>
  <c r="AN81" i="2"/>
  <c r="DJ92" i="2"/>
  <c r="BG88" i="2"/>
  <c r="BJ88" i="2" s="1"/>
  <c r="DL87" i="2"/>
  <c r="DL96" i="2"/>
  <c r="BG95" i="2"/>
  <c r="BJ95" i="2" s="1"/>
  <c r="DL98" i="2"/>
  <c r="DL97" i="2"/>
  <c r="BO97" i="2"/>
  <c r="C93" i="12" s="1"/>
  <c r="BG96" i="2"/>
  <c r="BJ96" i="2" s="1"/>
  <c r="DL95" i="2"/>
  <c r="DL93" i="2"/>
  <c r="DL91" i="2"/>
  <c r="BO91" i="2"/>
  <c r="C87" i="12" s="1"/>
  <c r="BG86" i="2"/>
  <c r="BJ86" i="2" s="1"/>
  <c r="DJ84" i="2"/>
  <c r="BO100" i="2"/>
  <c r="C96" i="12" s="1"/>
  <c r="BG98" i="2"/>
  <c r="BJ98" i="2" s="1"/>
  <c r="BG94" i="2"/>
  <c r="BJ94" i="2" s="1"/>
  <c r="DK87" i="2"/>
  <c r="BO85" i="2"/>
  <c r="C81" i="12" s="1"/>
  <c r="BG83" i="2"/>
  <c r="BJ83" i="2" s="1"/>
  <c r="DK96" i="2"/>
  <c r="BO96" i="2"/>
  <c r="C92" i="12" s="1"/>
  <c r="DL99" i="2"/>
  <c r="DL89" i="2"/>
  <c r="DL83" i="2"/>
  <c r="DK89" i="2"/>
  <c r="DL88" i="2"/>
  <c r="DK85" i="2"/>
  <c r="BG84" i="2"/>
  <c r="BJ84" i="2" s="1"/>
  <c r="DK83" i="2"/>
  <c r="DL85" i="2"/>
  <c r="DL94" i="2"/>
  <c r="BO93" i="2"/>
  <c r="C89" i="12" s="1"/>
  <c r="BG91" i="2"/>
  <c r="BJ91" i="2" s="1"/>
  <c r="BG90" i="2"/>
  <c r="BJ90" i="2" s="1"/>
  <c r="DJ88" i="2"/>
  <c r="BG87" i="2"/>
  <c r="BJ87" i="2" s="1"/>
  <c r="DL84" i="2"/>
  <c r="DL82" i="2"/>
  <c r="BO81" i="2"/>
  <c r="C77" i="12" s="1"/>
  <c r="DK99" i="2"/>
  <c r="BO99" i="2"/>
  <c r="C95" i="12" s="1"/>
  <c r="DK95" i="2"/>
  <c r="BO95" i="2"/>
  <c r="C91" i="12" s="1"/>
  <c r="DK98" i="2"/>
  <c r="BO98" i="2"/>
  <c r="C94" i="12" s="1"/>
  <c r="BG97" i="2"/>
  <c r="BJ97" i="2" s="1"/>
  <c r="DK94" i="2"/>
  <c r="BO94" i="2"/>
  <c r="C90" i="12" s="1"/>
  <c r="BG93" i="2"/>
  <c r="BJ93" i="2" s="1"/>
  <c r="DK90" i="2"/>
  <c r="BO90" i="2"/>
  <c r="C86" i="12" s="1"/>
  <c r="BG89" i="2"/>
  <c r="BJ89" i="2" s="1"/>
  <c r="DK86" i="2"/>
  <c r="BO86" i="2"/>
  <c r="C82" i="12" s="1"/>
  <c r="BG85" i="2"/>
  <c r="BJ85" i="2" s="1"/>
  <c r="DK82" i="2"/>
  <c r="BO82" i="2"/>
  <c r="C78" i="12" s="1"/>
  <c r="BG81" i="2"/>
  <c r="BJ81" i="2" s="1"/>
  <c r="BO92" i="2"/>
  <c r="C88" i="12" s="1"/>
  <c r="BO88" i="2"/>
  <c r="C84" i="12" s="1"/>
  <c r="BO84" i="2"/>
  <c r="C80" i="12" s="1"/>
  <c r="H77" i="12" l="1"/>
  <c r="I77" i="12"/>
  <c r="H79" i="12"/>
  <c r="I79" i="12"/>
  <c r="H78" i="12"/>
  <c r="I78" i="12"/>
  <c r="H82" i="12"/>
  <c r="I82" i="12"/>
  <c r="H84" i="12"/>
  <c r="I84" i="12"/>
  <c r="H80" i="12"/>
  <c r="I80" i="12"/>
  <c r="H83" i="12"/>
  <c r="I83" i="12"/>
  <c r="H85" i="12"/>
  <c r="I85" i="12"/>
  <c r="H86" i="12"/>
  <c r="I86" i="12"/>
  <c r="H87" i="12"/>
  <c r="I87" i="12"/>
  <c r="H88" i="12"/>
  <c r="I88" i="12"/>
  <c r="H89" i="12"/>
  <c r="I89" i="12"/>
  <c r="H81" i="12"/>
  <c r="I81" i="12"/>
  <c r="F83" i="12"/>
  <c r="F77" i="12"/>
  <c r="F92" i="12"/>
  <c r="F91" i="12"/>
  <c r="F96" i="12"/>
  <c r="F82" i="12"/>
  <c r="F84" i="12"/>
  <c r="F85" i="12"/>
  <c r="G87" i="12"/>
  <c r="G89" i="12"/>
  <c r="G94" i="12"/>
  <c r="G86" i="12"/>
  <c r="G80" i="12"/>
  <c r="G88" i="12"/>
  <c r="G90" i="12"/>
  <c r="G95" i="12"/>
  <c r="G79" i="12"/>
  <c r="G81" i="12"/>
  <c r="G93" i="12"/>
  <c r="G78" i="12"/>
  <c r="BP87" i="2"/>
  <c r="BP89" i="2"/>
  <c r="BP95" i="2"/>
  <c r="BP86" i="2"/>
  <c r="BP81" i="2"/>
  <c r="BP96" i="2"/>
  <c r="BP100" i="2"/>
  <c r="BP88" i="2"/>
  <c r="G82" i="12" l="1"/>
  <c r="G92" i="12"/>
  <c r="G91" i="12"/>
  <c r="G83" i="12"/>
  <c r="G85" i="12"/>
  <c r="G84" i="12"/>
  <c r="G96" i="12"/>
  <c r="G77" i="12"/>
  <c r="BC22" i="2"/>
  <c r="BD22" i="2"/>
  <c r="BC23" i="2"/>
  <c r="BD23" i="2"/>
  <c r="BC24" i="2"/>
  <c r="BD24" i="2"/>
  <c r="BC25" i="2"/>
  <c r="BD25" i="2"/>
  <c r="BC26" i="2"/>
  <c r="BD26" i="2"/>
  <c r="BC27" i="2"/>
  <c r="BD27" i="2"/>
  <c r="BC28" i="2"/>
  <c r="BD28" i="2"/>
  <c r="BC29" i="2"/>
  <c r="BD29" i="2"/>
  <c r="BC30" i="2"/>
  <c r="BD30" i="2"/>
  <c r="BC31" i="2"/>
  <c r="BD31" i="2"/>
  <c r="BC32" i="2"/>
  <c r="BD32" i="2"/>
  <c r="BC33" i="2"/>
  <c r="BD33" i="2"/>
  <c r="BC34" i="2"/>
  <c r="BD34" i="2"/>
  <c r="BC35" i="2"/>
  <c r="BD35" i="2"/>
  <c r="BC36" i="2"/>
  <c r="BD36" i="2"/>
  <c r="BC37" i="2"/>
  <c r="BD37" i="2"/>
  <c r="BC38" i="2"/>
  <c r="BD38" i="2"/>
  <c r="BC39" i="2"/>
  <c r="BD39" i="2"/>
  <c r="BC40" i="2"/>
  <c r="BD40" i="2"/>
  <c r="BC41" i="2"/>
  <c r="BD41" i="2"/>
  <c r="DJ22" i="2"/>
  <c r="BN22" i="2"/>
  <c r="D18" i="12" s="1"/>
  <c r="B18" i="13"/>
  <c r="C18" i="13"/>
  <c r="CX22" i="2"/>
  <c r="K18" i="12" s="1"/>
  <c r="CY22" i="2"/>
  <c r="G18" i="13" s="1"/>
  <c r="DE22" i="2"/>
  <c r="G750" i="13" s="1"/>
  <c r="DF22" i="2"/>
  <c r="G872" i="13" s="1"/>
  <c r="DI22" i="2"/>
  <c r="G1238" i="13" s="1"/>
  <c r="DM22" i="2"/>
  <c r="DN22" i="2" s="1"/>
  <c r="DJ23" i="2"/>
  <c r="BN23" i="2"/>
  <c r="D19" i="12" s="1"/>
  <c r="B19" i="13"/>
  <c r="C19" i="13"/>
  <c r="CX23" i="2"/>
  <c r="K19" i="12" s="1"/>
  <c r="CY23" i="2"/>
  <c r="G19" i="13" s="1"/>
  <c r="DE23" i="2"/>
  <c r="G751" i="13" s="1"/>
  <c r="DF23" i="2"/>
  <c r="G873" i="13" s="1"/>
  <c r="DI23" i="2"/>
  <c r="G1239" i="13" s="1"/>
  <c r="DM23" i="2"/>
  <c r="DN23" i="2" s="1"/>
  <c r="DK24" i="2"/>
  <c r="BN24" i="2"/>
  <c r="D20" i="12" s="1"/>
  <c r="B20" i="13"/>
  <c r="C20" i="13"/>
  <c r="CX24" i="2"/>
  <c r="K20" i="12" s="1"/>
  <c r="CY24" i="2"/>
  <c r="G20" i="13" s="1"/>
  <c r="DE24" i="2"/>
  <c r="G752" i="13" s="1"/>
  <c r="DF24" i="2"/>
  <c r="G874" i="13" s="1"/>
  <c r="DI24" i="2"/>
  <c r="G1240" i="13" s="1"/>
  <c r="DJ24" i="2"/>
  <c r="DM24" i="2"/>
  <c r="DN24" i="2" s="1"/>
  <c r="DJ25" i="2"/>
  <c r="BN25" i="2"/>
  <c r="D21" i="12" s="1"/>
  <c r="B21" i="13"/>
  <c r="C21" i="13"/>
  <c r="CX25" i="2"/>
  <c r="K21" i="12" s="1"/>
  <c r="CY25" i="2"/>
  <c r="G21" i="13" s="1"/>
  <c r="DE25" i="2"/>
  <c r="G753" i="13" s="1"/>
  <c r="DF25" i="2"/>
  <c r="G875" i="13" s="1"/>
  <c r="DI25" i="2"/>
  <c r="G1241" i="13" s="1"/>
  <c r="DM25" i="2"/>
  <c r="DN25" i="2" s="1"/>
  <c r="DJ26" i="2"/>
  <c r="BN26" i="2"/>
  <c r="D22" i="12" s="1"/>
  <c r="B22" i="13"/>
  <c r="C22" i="13"/>
  <c r="CX26" i="2"/>
  <c r="K22" i="12" s="1"/>
  <c r="CY26" i="2"/>
  <c r="G22" i="13" s="1"/>
  <c r="DE26" i="2"/>
  <c r="G754" i="13" s="1"/>
  <c r="DF26" i="2"/>
  <c r="G876" i="13" s="1"/>
  <c r="DI26" i="2"/>
  <c r="G1242" i="13" s="1"/>
  <c r="DM26" i="2"/>
  <c r="AN26" i="2" s="1"/>
  <c r="DJ27" i="2"/>
  <c r="BN27" i="2"/>
  <c r="D23" i="12" s="1"/>
  <c r="B23" i="13"/>
  <c r="C23" i="13"/>
  <c r="CX27" i="2"/>
  <c r="K23" i="12" s="1"/>
  <c r="CY27" i="2"/>
  <c r="G23" i="13" s="1"/>
  <c r="DE27" i="2"/>
  <c r="G755" i="13" s="1"/>
  <c r="DF27" i="2"/>
  <c r="G877" i="13" s="1"/>
  <c r="DI27" i="2"/>
  <c r="G1243" i="13" s="1"/>
  <c r="DM27" i="2"/>
  <c r="DN27" i="2" s="1"/>
  <c r="DK28" i="2"/>
  <c r="BN28" i="2"/>
  <c r="D24" i="12" s="1"/>
  <c r="B24" i="13"/>
  <c r="C24" i="13"/>
  <c r="CX28" i="2"/>
  <c r="K24" i="12" s="1"/>
  <c r="CY28" i="2"/>
  <c r="G24" i="13" s="1"/>
  <c r="DE28" i="2"/>
  <c r="G756" i="13" s="1"/>
  <c r="DF28" i="2"/>
  <c r="G878" i="13" s="1"/>
  <c r="DI28" i="2"/>
  <c r="G1244" i="13" s="1"/>
  <c r="DM28" i="2"/>
  <c r="DN28" i="2" s="1"/>
  <c r="DJ29" i="2"/>
  <c r="BN29" i="2"/>
  <c r="D25" i="12" s="1"/>
  <c r="B25" i="13"/>
  <c r="C25" i="13"/>
  <c r="CX29" i="2"/>
  <c r="K25" i="12" s="1"/>
  <c r="CY29" i="2"/>
  <c r="G25" i="13" s="1"/>
  <c r="DE29" i="2"/>
  <c r="G757" i="13" s="1"/>
  <c r="DF29" i="2"/>
  <c r="G879" i="13" s="1"/>
  <c r="DI29" i="2"/>
  <c r="G1245" i="13" s="1"/>
  <c r="DM29" i="2"/>
  <c r="DN29" i="2" s="1"/>
  <c r="DJ30" i="2"/>
  <c r="BN30" i="2"/>
  <c r="D26" i="12" s="1"/>
  <c r="B26" i="13"/>
  <c r="C26" i="13"/>
  <c r="CX30" i="2"/>
  <c r="K26" i="12" s="1"/>
  <c r="CY30" i="2"/>
  <c r="G26" i="13" s="1"/>
  <c r="DE30" i="2"/>
  <c r="G758" i="13" s="1"/>
  <c r="DF30" i="2"/>
  <c r="G880" i="13" s="1"/>
  <c r="DI30" i="2"/>
  <c r="G1246" i="13" s="1"/>
  <c r="DM30" i="2"/>
  <c r="DN30" i="2" s="1"/>
  <c r="DK31" i="2"/>
  <c r="BN31" i="2"/>
  <c r="D27" i="12" s="1"/>
  <c r="B27" i="13"/>
  <c r="C27" i="13"/>
  <c r="CX31" i="2"/>
  <c r="K27" i="12" s="1"/>
  <c r="CY31" i="2"/>
  <c r="G27" i="13" s="1"/>
  <c r="DE31" i="2"/>
  <c r="G759" i="13" s="1"/>
  <c r="DF31" i="2"/>
  <c r="G881" i="13" s="1"/>
  <c r="DI31" i="2"/>
  <c r="G1247" i="13" s="1"/>
  <c r="DM31" i="2"/>
  <c r="DN31" i="2" s="1"/>
  <c r="DK32" i="2"/>
  <c r="BN32" i="2"/>
  <c r="D28" i="12" s="1"/>
  <c r="B28" i="13"/>
  <c r="C28" i="13"/>
  <c r="CX32" i="2"/>
  <c r="K28" i="12" s="1"/>
  <c r="CY32" i="2"/>
  <c r="G28" i="13" s="1"/>
  <c r="DE32" i="2"/>
  <c r="G760" i="13" s="1"/>
  <c r="DF32" i="2"/>
  <c r="G882" i="13" s="1"/>
  <c r="DI32" i="2"/>
  <c r="G1248" i="13" s="1"/>
  <c r="DM32" i="2"/>
  <c r="DN32" i="2" s="1"/>
  <c r="DL33" i="2"/>
  <c r="BN33" i="2"/>
  <c r="D29" i="12" s="1"/>
  <c r="B29" i="13"/>
  <c r="C29" i="13"/>
  <c r="CX33" i="2"/>
  <c r="K29" i="12" s="1"/>
  <c r="CY33" i="2"/>
  <c r="G29" i="13" s="1"/>
  <c r="DE33" i="2"/>
  <c r="G761" i="13" s="1"/>
  <c r="DF33" i="2"/>
  <c r="G883" i="13" s="1"/>
  <c r="DI33" i="2"/>
  <c r="G1249" i="13" s="1"/>
  <c r="DM33" i="2"/>
  <c r="AN33" i="2" s="1"/>
  <c r="DJ34" i="2"/>
  <c r="BN34" i="2"/>
  <c r="D30" i="12" s="1"/>
  <c r="B30" i="13"/>
  <c r="C30" i="13"/>
  <c r="CX34" i="2"/>
  <c r="K30" i="12" s="1"/>
  <c r="CY34" i="2"/>
  <c r="G30" i="13" s="1"/>
  <c r="DE34" i="2"/>
  <c r="G762" i="13" s="1"/>
  <c r="DF34" i="2"/>
  <c r="G884" i="13" s="1"/>
  <c r="DI34" i="2"/>
  <c r="G1250" i="13" s="1"/>
  <c r="DM34" i="2"/>
  <c r="DN34" i="2" s="1"/>
  <c r="DJ35" i="2"/>
  <c r="BN35" i="2"/>
  <c r="D31" i="12" s="1"/>
  <c r="B31" i="13"/>
  <c r="C31" i="13"/>
  <c r="CX35" i="2"/>
  <c r="K31" i="12" s="1"/>
  <c r="CY35" i="2"/>
  <c r="G31" i="13" s="1"/>
  <c r="DE35" i="2"/>
  <c r="G763" i="13" s="1"/>
  <c r="DF35" i="2"/>
  <c r="G885" i="13" s="1"/>
  <c r="DI35" i="2"/>
  <c r="G1251" i="13" s="1"/>
  <c r="DM35" i="2"/>
  <c r="DN35" i="2" s="1"/>
  <c r="DK36" i="2"/>
  <c r="BN36" i="2"/>
  <c r="D32" i="12" s="1"/>
  <c r="B32" i="13"/>
  <c r="C32" i="13"/>
  <c r="CX36" i="2"/>
  <c r="K32" i="12" s="1"/>
  <c r="CY36" i="2"/>
  <c r="G32" i="13" s="1"/>
  <c r="DE36" i="2"/>
  <c r="G764" i="13" s="1"/>
  <c r="DF36" i="2"/>
  <c r="G886" i="13" s="1"/>
  <c r="DI36" i="2"/>
  <c r="G1252" i="13" s="1"/>
  <c r="DM36" i="2"/>
  <c r="DN36" i="2" s="1"/>
  <c r="DJ37" i="2"/>
  <c r="BN37" i="2"/>
  <c r="D33" i="12" s="1"/>
  <c r="B33" i="13"/>
  <c r="C33" i="13"/>
  <c r="CX37" i="2"/>
  <c r="K33" i="12" s="1"/>
  <c r="CY37" i="2"/>
  <c r="G33" i="13" s="1"/>
  <c r="DE37" i="2"/>
  <c r="G765" i="13" s="1"/>
  <c r="DF37" i="2"/>
  <c r="G887" i="13" s="1"/>
  <c r="DI37" i="2"/>
  <c r="G1253" i="13" s="1"/>
  <c r="DM37" i="2"/>
  <c r="DN37" i="2" s="1"/>
  <c r="DJ38" i="2"/>
  <c r="BN38" i="2"/>
  <c r="D34" i="12" s="1"/>
  <c r="B34" i="13"/>
  <c r="C34" i="13"/>
  <c r="CX38" i="2"/>
  <c r="K34" i="12" s="1"/>
  <c r="CY38" i="2"/>
  <c r="G34" i="13" s="1"/>
  <c r="DE38" i="2"/>
  <c r="G766" i="13" s="1"/>
  <c r="DF38" i="2"/>
  <c r="G888" i="13" s="1"/>
  <c r="DI38" i="2"/>
  <c r="G1254" i="13" s="1"/>
  <c r="DM38" i="2"/>
  <c r="DN38" i="2" s="1"/>
  <c r="DK39" i="2"/>
  <c r="BN39" i="2"/>
  <c r="D35" i="12" s="1"/>
  <c r="B35" i="13"/>
  <c r="C35" i="13"/>
  <c r="CX39" i="2"/>
  <c r="K35" i="12" s="1"/>
  <c r="CY39" i="2"/>
  <c r="G35" i="13" s="1"/>
  <c r="DE39" i="2"/>
  <c r="G767" i="13" s="1"/>
  <c r="DF39" i="2"/>
  <c r="G889" i="13" s="1"/>
  <c r="DI39" i="2"/>
  <c r="G1255" i="13" s="1"/>
  <c r="DM39" i="2"/>
  <c r="DN39" i="2" s="1"/>
  <c r="DK40" i="2"/>
  <c r="BN40" i="2"/>
  <c r="D36" i="12" s="1"/>
  <c r="B36" i="13"/>
  <c r="C36" i="13"/>
  <c r="CX40" i="2"/>
  <c r="K36" i="12" s="1"/>
  <c r="CY40" i="2"/>
  <c r="G36" i="13" s="1"/>
  <c r="DE40" i="2"/>
  <c r="G768" i="13" s="1"/>
  <c r="DF40" i="2"/>
  <c r="G890" i="13" s="1"/>
  <c r="DI40" i="2"/>
  <c r="G1256" i="13" s="1"/>
  <c r="DM40" i="2"/>
  <c r="DN40" i="2" s="1"/>
  <c r="DJ41" i="2"/>
  <c r="BN41" i="2"/>
  <c r="D37" i="12" s="1"/>
  <c r="B37" i="13"/>
  <c r="C37" i="13"/>
  <c r="CX41" i="2"/>
  <c r="K37" i="12" s="1"/>
  <c r="CY41" i="2"/>
  <c r="G37" i="13" s="1"/>
  <c r="DE41" i="2"/>
  <c r="G769" i="13" s="1"/>
  <c r="DF41" i="2"/>
  <c r="G891" i="13" s="1"/>
  <c r="DI41" i="2"/>
  <c r="G1257" i="13" s="1"/>
  <c r="DM41" i="2"/>
  <c r="DN41" i="2" s="1"/>
  <c r="AN39" i="2"/>
  <c r="H32" i="12" l="1"/>
  <c r="I32" i="12"/>
  <c r="H30" i="12"/>
  <c r="I30" i="12"/>
  <c r="H27" i="12"/>
  <c r="I27" i="12"/>
  <c r="H26" i="12"/>
  <c r="I26" i="12"/>
  <c r="H19" i="12"/>
  <c r="I19" i="12"/>
  <c r="H18" i="12"/>
  <c r="I18" i="12"/>
  <c r="H34" i="12"/>
  <c r="I34" i="12"/>
  <c r="H33" i="12"/>
  <c r="I33" i="12"/>
  <c r="H31" i="12"/>
  <c r="I31" i="12"/>
  <c r="H28" i="12"/>
  <c r="I28" i="12"/>
  <c r="H25" i="12"/>
  <c r="I25" i="12"/>
  <c r="H24" i="12"/>
  <c r="I24" i="12"/>
  <c r="H23" i="12"/>
  <c r="I23" i="12"/>
  <c r="H21" i="12"/>
  <c r="I21" i="12"/>
  <c r="H20" i="12"/>
  <c r="I20" i="12"/>
  <c r="DN33" i="2"/>
  <c r="AN38" i="2"/>
  <c r="F34" i="12" s="1"/>
  <c r="AN27" i="2"/>
  <c r="AN25" i="2"/>
  <c r="BP25" i="2" s="1"/>
  <c r="DL37" i="2"/>
  <c r="DK37" i="2"/>
  <c r="F22" i="12"/>
  <c r="F35" i="12"/>
  <c r="BO35" i="2"/>
  <c r="C31" i="12" s="1"/>
  <c r="BP33" i="2"/>
  <c r="F29" i="12"/>
  <c r="DL29" i="2"/>
  <c r="DL35" i="2"/>
  <c r="AN30" i="2"/>
  <c r="BP30" i="2" s="1"/>
  <c r="DL36" i="2"/>
  <c r="DL27" i="2"/>
  <c r="BO27" i="2"/>
  <c r="C23" i="12" s="1"/>
  <c r="DK25" i="2"/>
  <c r="BO40" i="2"/>
  <c r="C36" i="12" s="1"/>
  <c r="BG38" i="2"/>
  <c r="BJ38" i="2" s="1"/>
  <c r="BG36" i="2"/>
  <c r="BJ36" i="2" s="1"/>
  <c r="BO34" i="2"/>
  <c r="C30" i="12" s="1"/>
  <c r="BO32" i="2"/>
  <c r="C28" i="12" s="1"/>
  <c r="BG30" i="2"/>
  <c r="BJ30" i="2" s="1"/>
  <c r="BO28" i="2"/>
  <c r="C24" i="12" s="1"/>
  <c r="BO26" i="2"/>
  <c r="C22" i="12" s="1"/>
  <c r="BG24" i="2"/>
  <c r="BJ24" i="2" s="1"/>
  <c r="BO22" i="2"/>
  <c r="C18" i="12" s="1"/>
  <c r="DL34" i="2"/>
  <c r="BG34" i="2"/>
  <c r="BJ34" i="2" s="1"/>
  <c r="DK41" i="2"/>
  <c r="DK29" i="2"/>
  <c r="DL26" i="2"/>
  <c r="AN36" i="2"/>
  <c r="AN23" i="2"/>
  <c r="DJ40" i="2"/>
  <c r="DJ36" i="2"/>
  <c r="DJ32" i="2"/>
  <c r="DJ28" i="2"/>
  <c r="AN41" i="2"/>
  <c r="AN22" i="2"/>
  <c r="AN35" i="2"/>
  <c r="AN29" i="2"/>
  <c r="BG32" i="2"/>
  <c r="BJ32" i="2" s="1"/>
  <c r="BG22" i="2"/>
  <c r="BJ22" i="2" s="1"/>
  <c r="BO30" i="2"/>
  <c r="C26" i="12" s="1"/>
  <c r="BO38" i="2"/>
  <c r="C34" i="12" s="1"/>
  <c r="DK33" i="2"/>
  <c r="BG39" i="2"/>
  <c r="BJ39" i="2" s="1"/>
  <c r="BG31" i="2"/>
  <c r="BJ31" i="2" s="1"/>
  <c r="BO23" i="2"/>
  <c r="C19" i="12" s="1"/>
  <c r="BO36" i="2"/>
  <c r="C32" i="12" s="1"/>
  <c r="AN28" i="2"/>
  <c r="BG40" i="2"/>
  <c r="BJ40" i="2" s="1"/>
  <c r="BG28" i="2"/>
  <c r="BJ28" i="2" s="1"/>
  <c r="AN31" i="2"/>
  <c r="BG26" i="2"/>
  <c r="BJ26" i="2" s="1"/>
  <c r="DL32" i="2"/>
  <c r="BO24" i="2"/>
  <c r="C20" i="12" s="1"/>
  <c r="DL40" i="2"/>
  <c r="DL28" i="2"/>
  <c r="DL24" i="2"/>
  <c r="BG23" i="2"/>
  <c r="BJ23" i="2" s="1"/>
  <c r="DL41" i="2"/>
  <c r="DL39" i="2"/>
  <c r="DJ33" i="2"/>
  <c r="DL30" i="2"/>
  <c r="DL25" i="2"/>
  <c r="DL23" i="2"/>
  <c r="BG41" i="2"/>
  <c r="BJ41" i="2" s="1"/>
  <c r="BG37" i="2"/>
  <c r="BJ37" i="2" s="1"/>
  <c r="BO33" i="2"/>
  <c r="C29" i="12" s="1"/>
  <c r="BG29" i="2"/>
  <c r="BJ29" i="2" s="1"/>
  <c r="BO25" i="2"/>
  <c r="C21" i="12" s="1"/>
  <c r="DL38" i="2"/>
  <c r="DL31" i="2"/>
  <c r="DL22" i="2"/>
  <c r="BP26" i="2"/>
  <c r="AN37" i="2"/>
  <c r="AN40" i="2"/>
  <c r="AN32" i="2"/>
  <c r="AN24" i="2"/>
  <c r="BP39" i="2"/>
  <c r="DN26" i="2"/>
  <c r="AN34" i="2"/>
  <c r="BG33" i="2"/>
  <c r="BJ33" i="2" s="1"/>
  <c r="BG25" i="2"/>
  <c r="BJ25" i="2" s="1"/>
  <c r="BO41" i="2"/>
  <c r="C37" i="12" s="1"/>
  <c r="BO39" i="2"/>
  <c r="C35" i="12" s="1"/>
  <c r="BO31" i="2"/>
  <c r="C27" i="12" s="1"/>
  <c r="BG35" i="2"/>
  <c r="BJ35" i="2" s="1"/>
  <c r="BG27" i="2"/>
  <c r="BJ27" i="2" s="1"/>
  <c r="BO37" i="2"/>
  <c r="C33" i="12" s="1"/>
  <c r="BO29" i="2"/>
  <c r="C25" i="12" s="1"/>
  <c r="DK35" i="2"/>
  <c r="DK27" i="2"/>
  <c r="DK23" i="2"/>
  <c r="DJ39" i="2"/>
  <c r="DK38" i="2"/>
  <c r="DK34" i="2"/>
  <c r="DJ31" i="2"/>
  <c r="DK30" i="2"/>
  <c r="DK26" i="2"/>
  <c r="DK22" i="2"/>
  <c r="F21" i="12" l="1"/>
  <c r="BP38" i="2"/>
  <c r="H22" i="12"/>
  <c r="I22" i="12"/>
  <c r="H29" i="12"/>
  <c r="I29" i="12"/>
  <c r="BP27" i="2"/>
  <c r="F23" i="12"/>
  <c r="F30" i="12"/>
  <c r="F33" i="12"/>
  <c r="F18" i="12"/>
  <c r="F27" i="12"/>
  <c r="G21" i="12"/>
  <c r="G22" i="12"/>
  <c r="BP40" i="2"/>
  <c r="F36" i="12"/>
  <c r="BP28" i="2"/>
  <c r="F24" i="12"/>
  <c r="F31" i="12"/>
  <c r="F19" i="12"/>
  <c r="G25" i="12"/>
  <c r="BP36" i="2"/>
  <c r="F32" i="12"/>
  <c r="G34" i="12"/>
  <c r="BP24" i="2"/>
  <c r="F20" i="12"/>
  <c r="F26" i="12"/>
  <c r="G23" i="12"/>
  <c r="G29" i="12"/>
  <c r="BP32" i="2"/>
  <c r="F28" i="12"/>
  <c r="BP29" i="2"/>
  <c r="F25" i="12"/>
  <c r="BP41" i="2"/>
  <c r="F37" i="12"/>
  <c r="G35" i="12"/>
  <c r="BP23" i="2"/>
  <c r="BP35" i="2"/>
  <c r="BP22" i="2"/>
  <c r="BP31" i="2"/>
  <c r="BP37" i="2"/>
  <c r="BP34" i="2"/>
  <c r="G20" i="12" l="1"/>
  <c r="G18" i="12"/>
  <c r="G30" i="12"/>
  <c r="G28" i="12"/>
  <c r="G33" i="12"/>
  <c r="G24" i="12"/>
  <c r="G26" i="12"/>
  <c r="G31" i="12"/>
  <c r="G36" i="12"/>
  <c r="G32" i="12"/>
  <c r="G37" i="12"/>
  <c r="G19" i="12"/>
  <c r="G27" i="12"/>
  <c r="A56" i="14"/>
  <c r="A55" i="14"/>
  <c r="A54" i="14"/>
  <c r="A53" i="14"/>
  <c r="A52" i="14"/>
  <c r="A51" i="14"/>
  <c r="A50" i="14"/>
  <c r="A40" i="14"/>
  <c r="A30" i="14"/>
  <c r="A27" i="14"/>
  <c r="A23" i="14"/>
  <c r="A24" i="14"/>
  <c r="A25" i="14"/>
  <c r="A26" i="14"/>
  <c r="A22" i="14"/>
  <c r="A21" i="14"/>
  <c r="A11" i="14"/>
  <c r="B734" i="13"/>
  <c r="DN104" i="2"/>
  <c r="DN112" i="2"/>
  <c r="AN102" i="2"/>
  <c r="AN106" i="2"/>
  <c r="AN110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45" i="2"/>
  <c r="DM69" i="2"/>
  <c r="AN69" i="2" s="1"/>
  <c r="DM70" i="2"/>
  <c r="AN70" i="2" s="1"/>
  <c r="DM71" i="2"/>
  <c r="AN71" i="2" s="1"/>
  <c r="DM72" i="2"/>
  <c r="DN72" i="2" s="1"/>
  <c r="DM73" i="2"/>
  <c r="DN73" i="2" s="1"/>
  <c r="DM74" i="2"/>
  <c r="DN74" i="2" s="1"/>
  <c r="DM75" i="2"/>
  <c r="AN75" i="2" s="1"/>
  <c r="DM76" i="2"/>
  <c r="DN76" i="2" s="1"/>
  <c r="DM77" i="2"/>
  <c r="DN77" i="2" s="1"/>
  <c r="DM78" i="2"/>
  <c r="DN78" i="2" s="1"/>
  <c r="DM79" i="2"/>
  <c r="AN79" i="2" s="1"/>
  <c r="DM80" i="2"/>
  <c r="DN80" i="2" s="1"/>
  <c r="DM101" i="2"/>
  <c r="DN101" i="2" s="1"/>
  <c r="DM102" i="2"/>
  <c r="DN102" i="2" s="1"/>
  <c r="DM103" i="2"/>
  <c r="DN103" i="2" s="1"/>
  <c r="DM104" i="2"/>
  <c r="AN104" i="2" s="1"/>
  <c r="DM105" i="2"/>
  <c r="DN105" i="2" s="1"/>
  <c r="DM106" i="2"/>
  <c r="DN106" i="2" s="1"/>
  <c r="DM107" i="2"/>
  <c r="DN107" i="2" s="1"/>
  <c r="DM108" i="2"/>
  <c r="DN108" i="2" s="1"/>
  <c r="DM109" i="2"/>
  <c r="DN109" i="2" s="1"/>
  <c r="DM110" i="2"/>
  <c r="DN110" i="2" s="1"/>
  <c r="DM111" i="2"/>
  <c r="DN111" i="2" s="1"/>
  <c r="DM112" i="2"/>
  <c r="AN112" i="2" s="1"/>
  <c r="DM113" i="2"/>
  <c r="DN113" i="2" s="1"/>
  <c r="DM114" i="2"/>
  <c r="DN114" i="2" s="1"/>
  <c r="DM115" i="2"/>
  <c r="DM116" i="2"/>
  <c r="DM117" i="2"/>
  <c r="DM118" i="2"/>
  <c r="DM119" i="2"/>
  <c r="DM120" i="2"/>
  <c r="DM121" i="2"/>
  <c r="DM122" i="2"/>
  <c r="DM123" i="2"/>
  <c r="DM124" i="2"/>
  <c r="DM125" i="2"/>
  <c r="DM126" i="2"/>
  <c r="DM127" i="2"/>
  <c r="AN127" i="2" s="1"/>
  <c r="DM68" i="2"/>
  <c r="AN68" i="2" s="1"/>
  <c r="DM7" i="2"/>
  <c r="DN7" i="2" s="1"/>
  <c r="AP7" i="2" s="1"/>
  <c r="DU7" i="2" s="1"/>
  <c r="DV7" i="2" s="1"/>
  <c r="DM8" i="2"/>
  <c r="AN8" i="2" s="1"/>
  <c r="DM9" i="2"/>
  <c r="AN9" i="2" s="1"/>
  <c r="DM10" i="2"/>
  <c r="AN10" i="2" s="1"/>
  <c r="DM11" i="2"/>
  <c r="AN11" i="2" s="1"/>
  <c r="DM12" i="2"/>
  <c r="DN12" i="2" s="1"/>
  <c r="DM13" i="2"/>
  <c r="DN13" i="2" s="1"/>
  <c r="DM14" i="2"/>
  <c r="AN14" i="2" s="1"/>
  <c r="DM15" i="2"/>
  <c r="AN15" i="2" s="1"/>
  <c r="DM16" i="2"/>
  <c r="DN16" i="2" s="1"/>
  <c r="DM17" i="2"/>
  <c r="DN17" i="2" s="1"/>
  <c r="DM18" i="2"/>
  <c r="DN18" i="2" s="1"/>
  <c r="DM19" i="2"/>
  <c r="AN19" i="2" s="1"/>
  <c r="DM20" i="2"/>
  <c r="DN20" i="2" s="1"/>
  <c r="DM21" i="2"/>
  <c r="DN21" i="2" s="1"/>
  <c r="DM42" i="2"/>
  <c r="DN42" i="2" s="1"/>
  <c r="DM43" i="2"/>
  <c r="AN43" i="2" s="1"/>
  <c r="DM44" i="2"/>
  <c r="AN44" i="2" s="1"/>
  <c r="DM45" i="2"/>
  <c r="DN45" i="2" s="1"/>
  <c r="DM46" i="2"/>
  <c r="DN46" i="2" s="1"/>
  <c r="DM47" i="2"/>
  <c r="DN47" i="2" s="1"/>
  <c r="DM48" i="2"/>
  <c r="DN48" i="2" s="1"/>
  <c r="DM49" i="2"/>
  <c r="AN49" i="2" s="1"/>
  <c r="DM50" i="2"/>
  <c r="AN50" i="2" s="1"/>
  <c r="DM51" i="2"/>
  <c r="DN51" i="2" s="1"/>
  <c r="DM52" i="2"/>
  <c r="DN52" i="2" s="1"/>
  <c r="DM53" i="2"/>
  <c r="AN53" i="2" s="1"/>
  <c r="DM54" i="2"/>
  <c r="AN54" i="2" s="1"/>
  <c r="DM55" i="2"/>
  <c r="DN55" i="2" s="1"/>
  <c r="DM56" i="2"/>
  <c r="DN56" i="2" s="1"/>
  <c r="DM57" i="2"/>
  <c r="AN57" i="2" s="1"/>
  <c r="DM58" i="2"/>
  <c r="AN58" i="2" s="1"/>
  <c r="DM59" i="2"/>
  <c r="DN59" i="2" s="1"/>
  <c r="DM60" i="2"/>
  <c r="DN60" i="2" s="1"/>
  <c r="DM61" i="2"/>
  <c r="AN61" i="2" s="1"/>
  <c r="DM62" i="2"/>
  <c r="AN62" i="2" s="1"/>
  <c r="DM63" i="2"/>
  <c r="DN63" i="2" s="1"/>
  <c r="DM64" i="2"/>
  <c r="DN64" i="2" s="1"/>
  <c r="DM65" i="2"/>
  <c r="AN65" i="2" s="1"/>
  <c r="DM6" i="2"/>
  <c r="AN6" i="2" s="1"/>
  <c r="H17" i="12" l="1"/>
  <c r="I17" i="12"/>
  <c r="H13" i="12"/>
  <c r="I13" i="12"/>
  <c r="H9" i="12"/>
  <c r="I9" i="12"/>
  <c r="H3" i="12"/>
  <c r="I3" i="12"/>
  <c r="H73" i="12"/>
  <c r="I73" i="12"/>
  <c r="H69" i="12"/>
  <c r="I69" i="12"/>
  <c r="H16" i="12"/>
  <c r="I16" i="12"/>
  <c r="H14" i="12"/>
  <c r="I14" i="12"/>
  <c r="H12" i="12"/>
  <c r="I12" i="12"/>
  <c r="H8" i="12"/>
  <c r="I8" i="12"/>
  <c r="H76" i="12"/>
  <c r="I76" i="12"/>
  <c r="H74" i="12"/>
  <c r="I74" i="12"/>
  <c r="H72" i="12"/>
  <c r="I72" i="12"/>
  <c r="H70" i="12"/>
  <c r="I70" i="12"/>
  <c r="H68" i="12"/>
  <c r="I68" i="12"/>
  <c r="AN78" i="2"/>
  <c r="AN74" i="2"/>
  <c r="AN108" i="2"/>
  <c r="AN80" i="2"/>
  <c r="AN72" i="2"/>
  <c r="AN76" i="2"/>
  <c r="AN113" i="2"/>
  <c r="AN109" i="2"/>
  <c r="AN105" i="2"/>
  <c r="AN101" i="2"/>
  <c r="AN111" i="2"/>
  <c r="AN107" i="2"/>
  <c r="AN103" i="2"/>
  <c r="DN79" i="2"/>
  <c r="DN75" i="2"/>
  <c r="DN71" i="2"/>
  <c r="AP71" i="2" s="1"/>
  <c r="AN77" i="2"/>
  <c r="AN73" i="2"/>
  <c r="DN70" i="2"/>
  <c r="AP70" i="2" s="1"/>
  <c r="AN21" i="2"/>
  <c r="AN17" i="2"/>
  <c r="AN64" i="2"/>
  <c r="AN48" i="2"/>
  <c r="AN60" i="2"/>
  <c r="AN46" i="2"/>
  <c r="AN18" i="2"/>
  <c r="AN56" i="2"/>
  <c r="AN52" i="2"/>
  <c r="AN42" i="2"/>
  <c r="AN13" i="2"/>
  <c r="DN62" i="2"/>
  <c r="DN58" i="2"/>
  <c r="DN54" i="2"/>
  <c r="DN50" i="2"/>
  <c r="AN63" i="2"/>
  <c r="AN59" i="2"/>
  <c r="AN55" i="2"/>
  <c r="AN51" i="2"/>
  <c r="AN47" i="2"/>
  <c r="DN65" i="2"/>
  <c r="DN61" i="2"/>
  <c r="DN57" i="2"/>
  <c r="DN53" i="2"/>
  <c r="DN49" i="2"/>
  <c r="DN44" i="2"/>
  <c r="DN43" i="2"/>
  <c r="AN20" i="2"/>
  <c r="DN19" i="2"/>
  <c r="DN15" i="2"/>
  <c r="AN16" i="2"/>
  <c r="AN12" i="2"/>
  <c r="DN14" i="2"/>
  <c r="DN69" i="2"/>
  <c r="AP69" i="2" s="1"/>
  <c r="DN68" i="2"/>
  <c r="AP68" i="2" s="1"/>
  <c r="DU68" i="2" s="1"/>
  <c r="DV68" i="2" s="1"/>
  <c r="DN11" i="2"/>
  <c r="AP11" i="2" s="1"/>
  <c r="DU11" i="2" s="1"/>
  <c r="DV11" i="2" s="1"/>
  <c r="DN10" i="2"/>
  <c r="AP10" i="2" s="1"/>
  <c r="DU10" i="2" s="1"/>
  <c r="DV10" i="2" s="1"/>
  <c r="DN9" i="2"/>
  <c r="AP9" i="2" s="1"/>
  <c r="DU9" i="2" s="1"/>
  <c r="DV9" i="2" s="1"/>
  <c r="DN8" i="2"/>
  <c r="AP8" i="2" s="1"/>
  <c r="DU8" i="2" s="1"/>
  <c r="DV8" i="2" s="1"/>
  <c r="AN7" i="2"/>
  <c r="AO7" i="2" s="1"/>
  <c r="BL7" i="2" s="1"/>
  <c r="CM7" i="2" s="1"/>
  <c r="D3" i="13" s="1"/>
  <c r="DN6" i="2"/>
  <c r="AP6" i="2" s="1"/>
  <c r="DU6" i="2" s="1"/>
  <c r="DV6" i="2" s="1"/>
  <c r="AO68" i="2" l="1"/>
  <c r="BL68" i="2" s="1"/>
  <c r="AO6" i="2"/>
  <c r="BL6" i="2" s="1"/>
  <c r="AO11" i="2"/>
  <c r="BL11" i="2" s="1"/>
  <c r="AO10" i="2"/>
  <c r="BL10" i="2" s="1"/>
  <c r="AO9" i="2"/>
  <c r="BL9" i="2" s="1"/>
  <c r="AO71" i="2"/>
  <c r="BL71" i="2" s="1"/>
  <c r="DU71" i="2"/>
  <c r="DV71" i="2" s="1"/>
  <c r="AO70" i="2"/>
  <c r="BL70" i="2" s="1"/>
  <c r="DU70" i="2"/>
  <c r="DV70" i="2" s="1"/>
  <c r="AO69" i="2"/>
  <c r="BL69" i="2" s="1"/>
  <c r="DU69" i="2"/>
  <c r="DV69" i="2" s="1"/>
  <c r="I65" i="12" s="1"/>
  <c r="AO8" i="2"/>
  <c r="BL8" i="2" s="1"/>
  <c r="H4" i="12"/>
  <c r="I4" i="12"/>
  <c r="H6" i="12"/>
  <c r="I6" i="12"/>
  <c r="H64" i="12"/>
  <c r="I64" i="12"/>
  <c r="H10" i="12"/>
  <c r="I10" i="12"/>
  <c r="H15" i="12"/>
  <c r="I15" i="12"/>
  <c r="I67" i="12"/>
  <c r="H75" i="12"/>
  <c r="I75" i="12"/>
  <c r="I2" i="12"/>
  <c r="H2" i="12"/>
  <c r="H5" i="12"/>
  <c r="I5" i="12"/>
  <c r="H7" i="12"/>
  <c r="I7" i="12"/>
  <c r="H65" i="12"/>
  <c r="H11" i="12"/>
  <c r="I11" i="12"/>
  <c r="H66" i="12"/>
  <c r="I66" i="12"/>
  <c r="H71" i="12"/>
  <c r="I71" i="12"/>
  <c r="A2" i="9"/>
  <c r="CY7" i="2"/>
  <c r="G3" i="13" s="1"/>
  <c r="DE7" i="2"/>
  <c r="G735" i="13" s="1"/>
  <c r="DF7" i="2"/>
  <c r="G857" i="13" s="1"/>
  <c r="DI7" i="2"/>
  <c r="G1223" i="13" s="1"/>
  <c r="CY8" i="2"/>
  <c r="G4" i="13" s="1"/>
  <c r="DE8" i="2"/>
  <c r="G736" i="13" s="1"/>
  <c r="DF8" i="2"/>
  <c r="G858" i="13" s="1"/>
  <c r="DI8" i="2"/>
  <c r="G1224" i="13" s="1"/>
  <c r="CY9" i="2"/>
  <c r="G5" i="13" s="1"/>
  <c r="DE9" i="2"/>
  <c r="G737" i="13" s="1"/>
  <c r="DF9" i="2"/>
  <c r="G859" i="13" s="1"/>
  <c r="DI9" i="2"/>
  <c r="G1225" i="13" s="1"/>
  <c r="CY10" i="2"/>
  <c r="G6" i="13" s="1"/>
  <c r="DE10" i="2"/>
  <c r="G738" i="13" s="1"/>
  <c r="DF10" i="2"/>
  <c r="G860" i="13" s="1"/>
  <c r="DI10" i="2"/>
  <c r="G1226" i="13" s="1"/>
  <c r="CY11" i="2"/>
  <c r="G7" i="13" s="1"/>
  <c r="DE11" i="2"/>
  <c r="G739" i="13" s="1"/>
  <c r="DF11" i="2"/>
  <c r="G861" i="13" s="1"/>
  <c r="DI11" i="2"/>
  <c r="G1227" i="13" s="1"/>
  <c r="CY12" i="2"/>
  <c r="G8" i="13" s="1"/>
  <c r="DE12" i="2"/>
  <c r="G740" i="13" s="1"/>
  <c r="DF12" i="2"/>
  <c r="G862" i="13" s="1"/>
  <c r="DI12" i="2"/>
  <c r="G1228" i="13" s="1"/>
  <c r="CY13" i="2"/>
  <c r="G9" i="13" s="1"/>
  <c r="DE13" i="2"/>
  <c r="G741" i="13" s="1"/>
  <c r="DF13" i="2"/>
  <c r="G863" i="13" s="1"/>
  <c r="DI13" i="2"/>
  <c r="G1229" i="13" s="1"/>
  <c r="CY14" i="2"/>
  <c r="G10" i="13" s="1"/>
  <c r="DE14" i="2"/>
  <c r="G742" i="13" s="1"/>
  <c r="DF14" i="2"/>
  <c r="G864" i="13" s="1"/>
  <c r="DI14" i="2"/>
  <c r="G1230" i="13" s="1"/>
  <c r="CY15" i="2"/>
  <c r="G11" i="13" s="1"/>
  <c r="DE15" i="2"/>
  <c r="G743" i="13" s="1"/>
  <c r="DF15" i="2"/>
  <c r="G865" i="13" s="1"/>
  <c r="DI15" i="2"/>
  <c r="G1231" i="13" s="1"/>
  <c r="CY16" i="2"/>
  <c r="G12" i="13" s="1"/>
  <c r="DE16" i="2"/>
  <c r="G744" i="13" s="1"/>
  <c r="DF16" i="2"/>
  <c r="G866" i="13" s="1"/>
  <c r="DI16" i="2"/>
  <c r="G1232" i="13" s="1"/>
  <c r="CY17" i="2"/>
  <c r="G13" i="13" s="1"/>
  <c r="DE17" i="2"/>
  <c r="G745" i="13" s="1"/>
  <c r="DF17" i="2"/>
  <c r="G867" i="13" s="1"/>
  <c r="DI17" i="2"/>
  <c r="G1233" i="13" s="1"/>
  <c r="CY18" i="2"/>
  <c r="G14" i="13" s="1"/>
  <c r="DE18" i="2"/>
  <c r="G746" i="13" s="1"/>
  <c r="DF18" i="2"/>
  <c r="G868" i="13" s="1"/>
  <c r="DI18" i="2"/>
  <c r="G1234" i="13" s="1"/>
  <c r="CY19" i="2"/>
  <c r="G15" i="13" s="1"/>
  <c r="DE19" i="2"/>
  <c r="G747" i="13" s="1"/>
  <c r="DF19" i="2"/>
  <c r="G869" i="13" s="1"/>
  <c r="DI19" i="2"/>
  <c r="G1235" i="13" s="1"/>
  <c r="CY20" i="2"/>
  <c r="G16" i="13" s="1"/>
  <c r="DE20" i="2"/>
  <c r="G748" i="13" s="1"/>
  <c r="DF20" i="2"/>
  <c r="G870" i="13" s="1"/>
  <c r="DI20" i="2"/>
  <c r="G1236" i="13" s="1"/>
  <c r="CY21" i="2"/>
  <c r="G17" i="13" s="1"/>
  <c r="DE21" i="2"/>
  <c r="G749" i="13" s="1"/>
  <c r="DF21" i="2"/>
  <c r="G871" i="13" s="1"/>
  <c r="DI21" i="2"/>
  <c r="G1237" i="13" s="1"/>
  <c r="CY42" i="2"/>
  <c r="G38" i="13" s="1"/>
  <c r="DE42" i="2"/>
  <c r="G770" i="13" s="1"/>
  <c r="DF42" i="2"/>
  <c r="G892" i="13" s="1"/>
  <c r="DI42" i="2"/>
  <c r="G1258" i="13" s="1"/>
  <c r="CY43" i="2"/>
  <c r="G39" i="13" s="1"/>
  <c r="DE43" i="2"/>
  <c r="G771" i="13" s="1"/>
  <c r="DF43" i="2"/>
  <c r="G893" i="13" s="1"/>
  <c r="DI43" i="2"/>
  <c r="G1259" i="13" s="1"/>
  <c r="CY44" i="2"/>
  <c r="G40" i="13" s="1"/>
  <c r="DE44" i="2"/>
  <c r="G772" i="13" s="1"/>
  <c r="DF44" i="2"/>
  <c r="G894" i="13" s="1"/>
  <c r="DI44" i="2"/>
  <c r="G1260" i="13" s="1"/>
  <c r="CY45" i="2"/>
  <c r="G41" i="13" s="1"/>
  <c r="DE45" i="2"/>
  <c r="G773" i="13" s="1"/>
  <c r="DF45" i="2"/>
  <c r="G895" i="13" s="1"/>
  <c r="DI45" i="2"/>
  <c r="G1261" i="13" s="1"/>
  <c r="CY46" i="2"/>
  <c r="G42" i="13" s="1"/>
  <c r="DE46" i="2"/>
  <c r="G774" i="13" s="1"/>
  <c r="DF46" i="2"/>
  <c r="G896" i="13" s="1"/>
  <c r="DI46" i="2"/>
  <c r="G1262" i="13" s="1"/>
  <c r="CY47" i="2"/>
  <c r="G43" i="13" s="1"/>
  <c r="DE47" i="2"/>
  <c r="G775" i="13" s="1"/>
  <c r="DF47" i="2"/>
  <c r="G897" i="13" s="1"/>
  <c r="DI47" i="2"/>
  <c r="G1263" i="13" s="1"/>
  <c r="CY48" i="2"/>
  <c r="G44" i="13" s="1"/>
  <c r="DE48" i="2"/>
  <c r="G776" i="13" s="1"/>
  <c r="DF48" i="2"/>
  <c r="G898" i="13" s="1"/>
  <c r="DI48" i="2"/>
  <c r="G1264" i="13" s="1"/>
  <c r="CY49" i="2"/>
  <c r="G45" i="13" s="1"/>
  <c r="DE49" i="2"/>
  <c r="G777" i="13" s="1"/>
  <c r="DF49" i="2"/>
  <c r="G899" i="13" s="1"/>
  <c r="DI49" i="2"/>
  <c r="G1265" i="13" s="1"/>
  <c r="CY50" i="2"/>
  <c r="G46" i="13" s="1"/>
  <c r="DE50" i="2"/>
  <c r="G778" i="13" s="1"/>
  <c r="DF50" i="2"/>
  <c r="G900" i="13" s="1"/>
  <c r="DI50" i="2"/>
  <c r="G1266" i="13" s="1"/>
  <c r="CY51" i="2"/>
  <c r="G47" i="13" s="1"/>
  <c r="DE51" i="2"/>
  <c r="G779" i="13" s="1"/>
  <c r="DF51" i="2"/>
  <c r="G901" i="13" s="1"/>
  <c r="DI51" i="2"/>
  <c r="G1267" i="13" s="1"/>
  <c r="CY52" i="2"/>
  <c r="G48" i="13" s="1"/>
  <c r="DE52" i="2"/>
  <c r="G780" i="13" s="1"/>
  <c r="DF52" i="2"/>
  <c r="G902" i="13" s="1"/>
  <c r="DI52" i="2"/>
  <c r="G1268" i="13" s="1"/>
  <c r="CY53" i="2"/>
  <c r="G49" i="13" s="1"/>
  <c r="DE53" i="2"/>
  <c r="G781" i="13" s="1"/>
  <c r="DF53" i="2"/>
  <c r="G903" i="13" s="1"/>
  <c r="DI53" i="2"/>
  <c r="G1269" i="13" s="1"/>
  <c r="CY54" i="2"/>
  <c r="G50" i="13" s="1"/>
  <c r="DE54" i="2"/>
  <c r="G782" i="13" s="1"/>
  <c r="DF54" i="2"/>
  <c r="G904" i="13" s="1"/>
  <c r="DI54" i="2"/>
  <c r="G1270" i="13" s="1"/>
  <c r="CY55" i="2"/>
  <c r="G51" i="13" s="1"/>
  <c r="DE55" i="2"/>
  <c r="G783" i="13" s="1"/>
  <c r="DF55" i="2"/>
  <c r="G905" i="13" s="1"/>
  <c r="DI55" i="2"/>
  <c r="G1271" i="13" s="1"/>
  <c r="CY56" i="2"/>
  <c r="G52" i="13" s="1"/>
  <c r="DE56" i="2"/>
  <c r="G784" i="13" s="1"/>
  <c r="DF56" i="2"/>
  <c r="G906" i="13" s="1"/>
  <c r="DI56" i="2"/>
  <c r="G1272" i="13" s="1"/>
  <c r="CY57" i="2"/>
  <c r="G53" i="13" s="1"/>
  <c r="DE57" i="2"/>
  <c r="G785" i="13" s="1"/>
  <c r="DF57" i="2"/>
  <c r="G907" i="13" s="1"/>
  <c r="DI57" i="2"/>
  <c r="G1273" i="13" s="1"/>
  <c r="CY58" i="2"/>
  <c r="DE58" i="2"/>
  <c r="G786" i="13" s="1"/>
  <c r="DF58" i="2"/>
  <c r="G908" i="13" s="1"/>
  <c r="DI58" i="2"/>
  <c r="G1274" i="13" s="1"/>
  <c r="CY59" i="2"/>
  <c r="G55" i="13" s="1"/>
  <c r="DE59" i="2"/>
  <c r="G787" i="13" s="1"/>
  <c r="DF59" i="2"/>
  <c r="G909" i="13" s="1"/>
  <c r="DI59" i="2"/>
  <c r="G1275" i="13" s="1"/>
  <c r="CY60" i="2"/>
  <c r="G56" i="13" s="1"/>
  <c r="DE60" i="2"/>
  <c r="G788" i="13" s="1"/>
  <c r="DF60" i="2"/>
  <c r="G910" i="13" s="1"/>
  <c r="DI60" i="2"/>
  <c r="G1276" i="13" s="1"/>
  <c r="CY61" i="2"/>
  <c r="G57" i="13" s="1"/>
  <c r="DE61" i="2"/>
  <c r="G789" i="13" s="1"/>
  <c r="DF61" i="2"/>
  <c r="G911" i="13" s="1"/>
  <c r="DI61" i="2"/>
  <c r="G1277" i="13" s="1"/>
  <c r="CY62" i="2"/>
  <c r="G58" i="13" s="1"/>
  <c r="DE62" i="2"/>
  <c r="G790" i="13" s="1"/>
  <c r="DF62" i="2"/>
  <c r="G912" i="13" s="1"/>
  <c r="DI62" i="2"/>
  <c r="G1278" i="13" s="1"/>
  <c r="CY63" i="2"/>
  <c r="G59" i="13" s="1"/>
  <c r="DE63" i="2"/>
  <c r="G791" i="13" s="1"/>
  <c r="DF63" i="2"/>
  <c r="G913" i="13" s="1"/>
  <c r="DI63" i="2"/>
  <c r="G1279" i="13" s="1"/>
  <c r="CY64" i="2"/>
  <c r="G60" i="13" s="1"/>
  <c r="DE64" i="2"/>
  <c r="G792" i="13" s="1"/>
  <c r="DF64" i="2"/>
  <c r="G914" i="13" s="1"/>
  <c r="DI64" i="2"/>
  <c r="G1280" i="13" s="1"/>
  <c r="CY65" i="2"/>
  <c r="G61" i="13" s="1"/>
  <c r="DE65" i="2"/>
  <c r="G793" i="13" s="1"/>
  <c r="DF65" i="2"/>
  <c r="G915" i="13" s="1"/>
  <c r="DI65" i="2"/>
  <c r="G1281" i="13" s="1"/>
  <c r="CY68" i="2"/>
  <c r="G64" i="13" s="1"/>
  <c r="DE68" i="2"/>
  <c r="G796" i="13" s="1"/>
  <c r="DF68" i="2"/>
  <c r="G918" i="13" s="1"/>
  <c r="DI68" i="2"/>
  <c r="G1284" i="13" s="1"/>
  <c r="CY69" i="2"/>
  <c r="G65" i="13" s="1"/>
  <c r="DE69" i="2"/>
  <c r="G797" i="13" s="1"/>
  <c r="DF69" i="2"/>
  <c r="G919" i="13" s="1"/>
  <c r="DI69" i="2"/>
  <c r="G1285" i="13" s="1"/>
  <c r="CY70" i="2"/>
  <c r="G66" i="13" s="1"/>
  <c r="DE70" i="2"/>
  <c r="G798" i="13" s="1"/>
  <c r="DF70" i="2"/>
  <c r="G920" i="13" s="1"/>
  <c r="DI70" i="2"/>
  <c r="G1286" i="13" s="1"/>
  <c r="CY71" i="2"/>
  <c r="G67" i="13" s="1"/>
  <c r="DE71" i="2"/>
  <c r="G799" i="13" s="1"/>
  <c r="DF71" i="2"/>
  <c r="G921" i="13" s="1"/>
  <c r="DI71" i="2"/>
  <c r="G1287" i="13" s="1"/>
  <c r="CY72" i="2"/>
  <c r="G68" i="13" s="1"/>
  <c r="DE72" i="2"/>
  <c r="G800" i="13" s="1"/>
  <c r="DF72" i="2"/>
  <c r="G922" i="13" s="1"/>
  <c r="DI72" i="2"/>
  <c r="G1288" i="13" s="1"/>
  <c r="CY73" i="2"/>
  <c r="G69" i="13" s="1"/>
  <c r="DE73" i="2"/>
  <c r="G801" i="13" s="1"/>
  <c r="DF73" i="2"/>
  <c r="G923" i="13" s="1"/>
  <c r="DI73" i="2"/>
  <c r="G1289" i="13" s="1"/>
  <c r="CY74" i="2"/>
  <c r="G70" i="13" s="1"/>
  <c r="DE74" i="2"/>
  <c r="G802" i="13" s="1"/>
  <c r="DF74" i="2"/>
  <c r="G924" i="13" s="1"/>
  <c r="DI74" i="2"/>
  <c r="G1290" i="13" s="1"/>
  <c r="CY75" i="2"/>
  <c r="G71" i="13" s="1"/>
  <c r="DE75" i="2"/>
  <c r="G803" i="13" s="1"/>
  <c r="DF75" i="2"/>
  <c r="G925" i="13" s="1"/>
  <c r="DI75" i="2"/>
  <c r="G1291" i="13" s="1"/>
  <c r="CY76" i="2"/>
  <c r="G72" i="13" s="1"/>
  <c r="DE76" i="2"/>
  <c r="G804" i="13" s="1"/>
  <c r="DF76" i="2"/>
  <c r="G926" i="13" s="1"/>
  <c r="DI76" i="2"/>
  <c r="G1292" i="13" s="1"/>
  <c r="CY77" i="2"/>
  <c r="G73" i="13" s="1"/>
  <c r="DE77" i="2"/>
  <c r="G805" i="13" s="1"/>
  <c r="DF77" i="2"/>
  <c r="G927" i="13" s="1"/>
  <c r="DI77" i="2"/>
  <c r="G1293" i="13" s="1"/>
  <c r="CY78" i="2"/>
  <c r="G74" i="13" s="1"/>
  <c r="DE78" i="2"/>
  <c r="G806" i="13" s="1"/>
  <c r="DF78" i="2"/>
  <c r="G928" i="13" s="1"/>
  <c r="DI78" i="2"/>
  <c r="G1294" i="13" s="1"/>
  <c r="CY79" i="2"/>
  <c r="G75" i="13" s="1"/>
  <c r="DE79" i="2"/>
  <c r="G807" i="13" s="1"/>
  <c r="DF79" i="2"/>
  <c r="G929" i="13" s="1"/>
  <c r="DI79" i="2"/>
  <c r="G1295" i="13" s="1"/>
  <c r="CY80" i="2"/>
  <c r="G76" i="13" s="1"/>
  <c r="DE80" i="2"/>
  <c r="G808" i="13" s="1"/>
  <c r="DF80" i="2"/>
  <c r="G930" i="13" s="1"/>
  <c r="DI80" i="2"/>
  <c r="G1296" i="13" s="1"/>
  <c r="CY101" i="2"/>
  <c r="G97" i="13" s="1"/>
  <c r="DE101" i="2"/>
  <c r="G829" i="13" s="1"/>
  <c r="DF101" i="2"/>
  <c r="G951" i="13" s="1"/>
  <c r="DI101" i="2"/>
  <c r="G1317" i="13" s="1"/>
  <c r="CY102" i="2"/>
  <c r="G98" i="13" s="1"/>
  <c r="DE102" i="2"/>
  <c r="G830" i="13" s="1"/>
  <c r="DF102" i="2"/>
  <c r="G952" i="13" s="1"/>
  <c r="DI102" i="2"/>
  <c r="G1318" i="13" s="1"/>
  <c r="CY103" i="2"/>
  <c r="G99" i="13" s="1"/>
  <c r="DE103" i="2"/>
  <c r="G831" i="13" s="1"/>
  <c r="DF103" i="2"/>
  <c r="G953" i="13" s="1"/>
  <c r="DI103" i="2"/>
  <c r="G1319" i="13" s="1"/>
  <c r="CY104" i="2"/>
  <c r="G100" i="13" s="1"/>
  <c r="DE104" i="2"/>
  <c r="G832" i="13" s="1"/>
  <c r="DF104" i="2"/>
  <c r="G954" i="13" s="1"/>
  <c r="DI104" i="2"/>
  <c r="G1320" i="13" s="1"/>
  <c r="CY105" i="2"/>
  <c r="G101" i="13" s="1"/>
  <c r="DE105" i="2"/>
  <c r="G833" i="13" s="1"/>
  <c r="DF105" i="2"/>
  <c r="G955" i="13" s="1"/>
  <c r="DI105" i="2"/>
  <c r="G1321" i="13" s="1"/>
  <c r="CY106" i="2"/>
  <c r="G102" i="13" s="1"/>
  <c r="DE106" i="2"/>
  <c r="G834" i="13" s="1"/>
  <c r="DF106" i="2"/>
  <c r="G956" i="13" s="1"/>
  <c r="DI106" i="2"/>
  <c r="G1322" i="13" s="1"/>
  <c r="CY107" i="2"/>
  <c r="G103" i="13" s="1"/>
  <c r="DE107" i="2"/>
  <c r="G835" i="13" s="1"/>
  <c r="DF107" i="2"/>
  <c r="G957" i="13" s="1"/>
  <c r="DI107" i="2"/>
  <c r="G1323" i="13" s="1"/>
  <c r="CY108" i="2"/>
  <c r="G104" i="13" s="1"/>
  <c r="DE108" i="2"/>
  <c r="G836" i="13" s="1"/>
  <c r="DF108" i="2"/>
  <c r="G958" i="13" s="1"/>
  <c r="DI108" i="2"/>
  <c r="G1324" i="13" s="1"/>
  <c r="CY109" i="2"/>
  <c r="G105" i="13" s="1"/>
  <c r="DE109" i="2"/>
  <c r="G837" i="13" s="1"/>
  <c r="DF109" i="2"/>
  <c r="G959" i="13" s="1"/>
  <c r="DI109" i="2"/>
  <c r="G1325" i="13" s="1"/>
  <c r="CY110" i="2"/>
  <c r="G106" i="13" s="1"/>
  <c r="DE110" i="2"/>
  <c r="G838" i="13" s="1"/>
  <c r="DF110" i="2"/>
  <c r="G960" i="13" s="1"/>
  <c r="DI110" i="2"/>
  <c r="G1326" i="13" s="1"/>
  <c r="CY111" i="2"/>
  <c r="G107" i="13" s="1"/>
  <c r="DE111" i="2"/>
  <c r="G839" i="13" s="1"/>
  <c r="DF111" i="2"/>
  <c r="G961" i="13" s="1"/>
  <c r="DI111" i="2"/>
  <c r="G1327" i="13" s="1"/>
  <c r="CY112" i="2"/>
  <c r="G108" i="13" s="1"/>
  <c r="DE112" i="2"/>
  <c r="G840" i="13" s="1"/>
  <c r="DF112" i="2"/>
  <c r="G962" i="13" s="1"/>
  <c r="DI112" i="2"/>
  <c r="G1328" i="13" s="1"/>
  <c r="CY113" i="2"/>
  <c r="G109" i="13" s="1"/>
  <c r="DE113" i="2"/>
  <c r="G841" i="13" s="1"/>
  <c r="DF113" i="2"/>
  <c r="G963" i="13" s="1"/>
  <c r="DI113" i="2"/>
  <c r="G1329" i="13" s="1"/>
  <c r="CY114" i="2"/>
  <c r="G110" i="13" s="1"/>
  <c r="DE114" i="2"/>
  <c r="G842" i="13" s="1"/>
  <c r="DF114" i="2"/>
  <c r="G964" i="13" s="1"/>
  <c r="DI114" i="2"/>
  <c r="G1330" i="13" s="1"/>
  <c r="CY115" i="2"/>
  <c r="G111" i="13" s="1"/>
  <c r="DE115" i="2"/>
  <c r="G843" i="13" s="1"/>
  <c r="DF115" i="2"/>
  <c r="G965" i="13" s="1"/>
  <c r="DI115" i="2"/>
  <c r="G1331" i="13" s="1"/>
  <c r="CY116" i="2"/>
  <c r="G112" i="13" s="1"/>
  <c r="DE116" i="2"/>
  <c r="G844" i="13" s="1"/>
  <c r="DF116" i="2"/>
  <c r="G966" i="13" s="1"/>
  <c r="DI116" i="2"/>
  <c r="G1332" i="13" s="1"/>
  <c r="CY117" i="2"/>
  <c r="G113" i="13" s="1"/>
  <c r="DE117" i="2"/>
  <c r="G845" i="13" s="1"/>
  <c r="DF117" i="2"/>
  <c r="G967" i="13" s="1"/>
  <c r="DI117" i="2"/>
  <c r="G1333" i="13" s="1"/>
  <c r="CY118" i="2"/>
  <c r="G114" i="13" s="1"/>
  <c r="DE118" i="2"/>
  <c r="G846" i="13" s="1"/>
  <c r="DF118" i="2"/>
  <c r="G968" i="13" s="1"/>
  <c r="DI118" i="2"/>
  <c r="G1334" i="13" s="1"/>
  <c r="CY119" i="2"/>
  <c r="G115" i="13" s="1"/>
  <c r="DE119" i="2"/>
  <c r="G847" i="13" s="1"/>
  <c r="DF119" i="2"/>
  <c r="G969" i="13" s="1"/>
  <c r="DI119" i="2"/>
  <c r="G1335" i="13" s="1"/>
  <c r="CY120" i="2"/>
  <c r="G116" i="13" s="1"/>
  <c r="DE120" i="2"/>
  <c r="G848" i="13" s="1"/>
  <c r="DF120" i="2"/>
  <c r="G970" i="13" s="1"/>
  <c r="DI120" i="2"/>
  <c r="G1336" i="13" s="1"/>
  <c r="CY121" i="2"/>
  <c r="G117" i="13" s="1"/>
  <c r="DE121" i="2"/>
  <c r="G849" i="13" s="1"/>
  <c r="DF121" i="2"/>
  <c r="G971" i="13" s="1"/>
  <c r="DI121" i="2"/>
  <c r="G1337" i="13" s="1"/>
  <c r="CY122" i="2"/>
  <c r="G118" i="13" s="1"/>
  <c r="DE122" i="2"/>
  <c r="G850" i="13" s="1"/>
  <c r="DF122" i="2"/>
  <c r="G972" i="13" s="1"/>
  <c r="DI122" i="2"/>
  <c r="G1338" i="13" s="1"/>
  <c r="CY123" i="2"/>
  <c r="G119" i="13" s="1"/>
  <c r="DE123" i="2"/>
  <c r="G851" i="13" s="1"/>
  <c r="DF123" i="2"/>
  <c r="G973" i="13" s="1"/>
  <c r="DI123" i="2"/>
  <c r="G1339" i="13" s="1"/>
  <c r="CY124" i="2"/>
  <c r="G120" i="13" s="1"/>
  <c r="DE124" i="2"/>
  <c r="G852" i="13" s="1"/>
  <c r="DF124" i="2"/>
  <c r="G974" i="13" s="1"/>
  <c r="DI124" i="2"/>
  <c r="G1340" i="13" s="1"/>
  <c r="CY125" i="2"/>
  <c r="G121" i="13" s="1"/>
  <c r="DE125" i="2"/>
  <c r="G853" i="13" s="1"/>
  <c r="DF125" i="2"/>
  <c r="G975" i="13" s="1"/>
  <c r="DI125" i="2"/>
  <c r="G1341" i="13" s="1"/>
  <c r="CY126" i="2"/>
  <c r="G122" i="13" s="1"/>
  <c r="DE126" i="2"/>
  <c r="G854" i="13" s="1"/>
  <c r="DF126" i="2"/>
  <c r="G976" i="13" s="1"/>
  <c r="DI126" i="2"/>
  <c r="G1342" i="13" s="1"/>
  <c r="CY127" i="2"/>
  <c r="G123" i="13" s="1"/>
  <c r="DE127" i="2"/>
  <c r="G855" i="13" s="1"/>
  <c r="DF127" i="2"/>
  <c r="G977" i="13" s="1"/>
  <c r="DI127" i="2"/>
  <c r="G1343" i="13" s="1"/>
  <c r="DI6" i="2"/>
  <c r="G1222" i="13" s="1"/>
  <c r="DF6" i="2"/>
  <c r="G856" i="13" s="1"/>
  <c r="DE6" i="2"/>
  <c r="G734" i="13" s="1"/>
  <c r="CY6" i="2"/>
  <c r="G2" i="13" s="1"/>
  <c r="C67" i="13"/>
  <c r="C69" i="13"/>
  <c r="C71" i="13"/>
  <c r="C73" i="13"/>
  <c r="C75" i="13"/>
  <c r="C97" i="13"/>
  <c r="C98" i="13"/>
  <c r="C99" i="13"/>
  <c r="C101" i="13"/>
  <c r="C102" i="13"/>
  <c r="C103" i="13"/>
  <c r="C105" i="13"/>
  <c r="C106" i="13"/>
  <c r="C107" i="13"/>
  <c r="C109" i="13"/>
  <c r="C110" i="13"/>
  <c r="C64" i="13"/>
  <c r="C65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13" i="13"/>
  <c r="C14" i="13"/>
  <c r="C15" i="13"/>
  <c r="C16" i="13"/>
  <c r="C17" i="13"/>
  <c r="C39" i="13"/>
  <c r="C40" i="13"/>
  <c r="C41" i="13"/>
  <c r="C42" i="13"/>
  <c r="C43" i="13"/>
  <c r="C44" i="13"/>
  <c r="C45" i="13"/>
  <c r="C46" i="13"/>
  <c r="C3" i="13"/>
  <c r="C4" i="13"/>
  <c r="C5" i="13"/>
  <c r="C6" i="13"/>
  <c r="C7" i="13"/>
  <c r="C8" i="13"/>
  <c r="C9" i="13"/>
  <c r="C10" i="13"/>
  <c r="C11" i="13"/>
  <c r="C12" i="13"/>
  <c r="CH6" i="2"/>
  <c r="C734" i="13" s="1"/>
  <c r="CB6" i="2"/>
  <c r="C2" i="13" s="1"/>
  <c r="J49" i="4"/>
  <c r="J51" i="4"/>
  <c r="J60" i="4"/>
  <c r="J61" i="4"/>
  <c r="B2" i="13"/>
  <c r="B3" i="13"/>
  <c r="B4" i="13"/>
  <c r="B5" i="13"/>
  <c r="B6" i="13"/>
  <c r="B7" i="13"/>
  <c r="B8" i="13"/>
  <c r="BC7" i="2"/>
  <c r="BD7" i="2"/>
  <c r="BC8" i="2"/>
  <c r="BD8" i="2"/>
  <c r="BC9" i="2"/>
  <c r="BD9" i="2"/>
  <c r="BC10" i="2"/>
  <c r="BD10" i="2"/>
  <c r="BC11" i="2"/>
  <c r="BD11" i="2"/>
  <c r="BC12" i="2"/>
  <c r="BD12" i="2"/>
  <c r="BC13" i="2"/>
  <c r="BD13" i="2"/>
  <c r="BC14" i="2"/>
  <c r="BD14" i="2"/>
  <c r="BC15" i="2"/>
  <c r="BD15" i="2"/>
  <c r="BC16" i="2"/>
  <c r="BD16" i="2"/>
  <c r="BC17" i="2"/>
  <c r="BD17" i="2"/>
  <c r="BC18" i="2"/>
  <c r="BD18" i="2"/>
  <c r="BC19" i="2"/>
  <c r="BD19" i="2"/>
  <c r="BC20" i="2"/>
  <c r="BD20" i="2"/>
  <c r="BC21" i="2"/>
  <c r="BD21" i="2"/>
  <c r="BC42" i="2"/>
  <c r="BD42" i="2"/>
  <c r="BC43" i="2"/>
  <c r="BD43" i="2"/>
  <c r="BC44" i="2"/>
  <c r="BD44" i="2"/>
  <c r="BC45" i="2"/>
  <c r="BD45" i="2"/>
  <c r="BC46" i="2"/>
  <c r="BD46" i="2"/>
  <c r="BC47" i="2"/>
  <c r="BD47" i="2"/>
  <c r="BC48" i="2"/>
  <c r="BD48" i="2"/>
  <c r="BC49" i="2"/>
  <c r="BD49" i="2"/>
  <c r="BC50" i="2"/>
  <c r="BD50" i="2"/>
  <c r="BC51" i="2"/>
  <c r="BD51" i="2"/>
  <c r="BC52" i="2"/>
  <c r="BD52" i="2"/>
  <c r="BC53" i="2"/>
  <c r="BD53" i="2"/>
  <c r="BC54" i="2"/>
  <c r="BD54" i="2"/>
  <c r="BC55" i="2"/>
  <c r="BD55" i="2"/>
  <c r="BC56" i="2"/>
  <c r="BD56" i="2"/>
  <c r="BC57" i="2"/>
  <c r="BD57" i="2"/>
  <c r="BC58" i="2"/>
  <c r="BD58" i="2"/>
  <c r="BC59" i="2"/>
  <c r="BD59" i="2"/>
  <c r="BC60" i="2"/>
  <c r="BD60" i="2"/>
  <c r="BC61" i="2"/>
  <c r="BD61" i="2"/>
  <c r="BC62" i="2"/>
  <c r="BD62" i="2"/>
  <c r="BC63" i="2"/>
  <c r="BD63" i="2"/>
  <c r="BC64" i="2"/>
  <c r="BD64" i="2"/>
  <c r="BC65" i="2"/>
  <c r="BD65" i="2"/>
  <c r="BC68" i="2"/>
  <c r="BD68" i="2"/>
  <c r="BC69" i="2"/>
  <c r="BD69" i="2"/>
  <c r="BC70" i="2"/>
  <c r="BD70" i="2"/>
  <c r="BC71" i="2"/>
  <c r="BD71" i="2"/>
  <c r="BC72" i="2"/>
  <c r="BD72" i="2"/>
  <c r="BC73" i="2"/>
  <c r="BD73" i="2"/>
  <c r="BC74" i="2"/>
  <c r="BD74" i="2"/>
  <c r="BC75" i="2"/>
  <c r="BD75" i="2"/>
  <c r="BC76" i="2"/>
  <c r="BD76" i="2"/>
  <c r="BC77" i="2"/>
  <c r="BD77" i="2"/>
  <c r="BC78" i="2"/>
  <c r="BD78" i="2"/>
  <c r="BC79" i="2"/>
  <c r="BD79" i="2"/>
  <c r="BC80" i="2"/>
  <c r="BD80" i="2"/>
  <c r="BC101" i="2"/>
  <c r="BD101" i="2"/>
  <c r="BC102" i="2"/>
  <c r="BD102" i="2"/>
  <c r="BC103" i="2"/>
  <c r="BD103" i="2"/>
  <c r="BC104" i="2"/>
  <c r="BD104" i="2"/>
  <c r="BC105" i="2"/>
  <c r="BD105" i="2"/>
  <c r="BC106" i="2"/>
  <c r="BD106" i="2"/>
  <c r="BC107" i="2"/>
  <c r="BD107" i="2"/>
  <c r="BC108" i="2"/>
  <c r="BD108" i="2"/>
  <c r="BC109" i="2"/>
  <c r="BD109" i="2"/>
  <c r="BC110" i="2"/>
  <c r="BD110" i="2"/>
  <c r="BC111" i="2"/>
  <c r="BD111" i="2"/>
  <c r="BC112" i="2"/>
  <c r="BD112" i="2"/>
  <c r="BC113" i="2"/>
  <c r="BD113" i="2"/>
  <c r="BC114" i="2"/>
  <c r="BD114" i="2"/>
  <c r="BC115" i="2"/>
  <c r="BD115" i="2"/>
  <c r="BC116" i="2"/>
  <c r="BD116" i="2"/>
  <c r="BC117" i="2"/>
  <c r="BD117" i="2"/>
  <c r="BC118" i="2"/>
  <c r="BD118" i="2"/>
  <c r="BC119" i="2"/>
  <c r="BD119" i="2"/>
  <c r="BC120" i="2"/>
  <c r="BD120" i="2"/>
  <c r="BC121" i="2"/>
  <c r="BD121" i="2"/>
  <c r="BC122" i="2"/>
  <c r="BD122" i="2"/>
  <c r="BC123" i="2"/>
  <c r="BD123" i="2"/>
  <c r="BC124" i="2"/>
  <c r="BD124" i="2"/>
  <c r="BC125" i="2"/>
  <c r="BD125" i="2"/>
  <c r="BC126" i="2"/>
  <c r="BD126" i="2"/>
  <c r="BC127" i="2"/>
  <c r="BD127" i="2"/>
  <c r="BD6" i="2"/>
  <c r="BC6" i="2"/>
  <c r="E65" i="12"/>
  <c r="E66" i="12"/>
  <c r="E67" i="12"/>
  <c r="E68" i="12"/>
  <c r="E69" i="12"/>
  <c r="E70" i="12"/>
  <c r="E71" i="12"/>
  <c r="E72" i="12"/>
  <c r="E73" i="12"/>
  <c r="E74" i="12"/>
  <c r="E75" i="12"/>
  <c r="E7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6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2" i="12"/>
  <c r="AW8" i="4"/>
  <c r="E3" i="14" s="1"/>
  <c r="AW9" i="4"/>
  <c r="E4" i="14" s="1"/>
  <c r="AW10" i="4"/>
  <c r="E5" i="14" s="1"/>
  <c r="AW11" i="4"/>
  <c r="E6" i="14" s="1"/>
  <c r="AW12" i="4"/>
  <c r="E7" i="14" s="1"/>
  <c r="AW13" i="4"/>
  <c r="E8" i="14" s="1"/>
  <c r="AW16" i="4"/>
  <c r="E11" i="14" s="1"/>
  <c r="AW19" i="4"/>
  <c r="E14" i="14" s="1"/>
  <c r="AW20" i="4"/>
  <c r="E15" i="14" s="1"/>
  <c r="AW21" i="4"/>
  <c r="E16" i="14" s="1"/>
  <c r="AW22" i="4"/>
  <c r="E17" i="14" s="1"/>
  <c r="AW23" i="4"/>
  <c r="E18" i="14" s="1"/>
  <c r="AW26" i="4"/>
  <c r="E21" i="14" s="1"/>
  <c r="AW27" i="4"/>
  <c r="E22" i="14" s="1"/>
  <c r="AW28" i="4"/>
  <c r="E23" i="14" s="1"/>
  <c r="AW29" i="4"/>
  <c r="E24" i="14" s="1"/>
  <c r="AW30" i="4"/>
  <c r="E25" i="14" s="1"/>
  <c r="AW31" i="4"/>
  <c r="E26" i="14" s="1"/>
  <c r="AW32" i="4"/>
  <c r="E27" i="14" s="1"/>
  <c r="AW35" i="4"/>
  <c r="E30" i="14" s="1"/>
  <c r="AW36" i="4"/>
  <c r="E31" i="14" s="1"/>
  <c r="AW37" i="4"/>
  <c r="E32" i="14" s="1"/>
  <c r="AW38" i="4"/>
  <c r="E33" i="14" s="1"/>
  <c r="AW39" i="4"/>
  <c r="E34" i="14" s="1"/>
  <c r="AW45" i="4"/>
  <c r="E40" i="14" s="1"/>
  <c r="AW46" i="4"/>
  <c r="E41" i="14" s="1"/>
  <c r="AW47" i="4"/>
  <c r="E42" i="14" s="1"/>
  <c r="AW55" i="4"/>
  <c r="E50" i="14" s="1"/>
  <c r="AW56" i="4"/>
  <c r="E51" i="14" s="1"/>
  <c r="AW57" i="4"/>
  <c r="E52" i="14" s="1"/>
  <c r="AW58" i="4"/>
  <c r="E53" i="14" s="1"/>
  <c r="AW7" i="4"/>
  <c r="E2" i="14" s="1"/>
  <c r="A48" i="14"/>
  <c r="A28" i="14"/>
  <c r="A9" i="14"/>
  <c r="A38" i="14"/>
  <c r="AS11" i="4"/>
  <c r="J6" i="14" s="1"/>
  <c r="AT11" i="4"/>
  <c r="K6" i="14" s="1"/>
  <c r="AU11" i="4"/>
  <c r="L6" i="14" s="1"/>
  <c r="AV11" i="4"/>
  <c r="M6" i="14" s="1"/>
  <c r="AS12" i="4"/>
  <c r="J7" i="14" s="1"/>
  <c r="AT12" i="4"/>
  <c r="K7" i="14" s="1"/>
  <c r="AU12" i="4"/>
  <c r="L7" i="14" s="1"/>
  <c r="AV12" i="4"/>
  <c r="M7" i="14" s="1"/>
  <c r="AS14" i="4"/>
  <c r="AT14" i="4"/>
  <c r="AU14" i="4"/>
  <c r="AV14" i="4"/>
  <c r="AT15" i="4"/>
  <c r="AU15" i="4"/>
  <c r="AV15" i="4"/>
  <c r="J15" i="14"/>
  <c r="K15" i="14"/>
  <c r="L15" i="14"/>
  <c r="M15" i="14"/>
  <c r="J16" i="14"/>
  <c r="K16" i="14"/>
  <c r="L16" i="14"/>
  <c r="M16" i="14"/>
  <c r="AS24" i="4"/>
  <c r="AT24" i="4"/>
  <c r="AU24" i="4"/>
  <c r="AV24" i="4"/>
  <c r="AT25" i="4"/>
  <c r="AU25" i="4"/>
  <c r="AV25" i="4"/>
  <c r="AS27" i="4"/>
  <c r="J22" i="14" s="1"/>
  <c r="AT27" i="4"/>
  <c r="K22" i="14" s="1"/>
  <c r="AU27" i="4"/>
  <c r="L22" i="14" s="1"/>
  <c r="AV27" i="4"/>
  <c r="M22" i="14" s="1"/>
  <c r="AS28" i="4"/>
  <c r="J23" i="14" s="1"/>
  <c r="AT28" i="4"/>
  <c r="K23" i="14" s="1"/>
  <c r="AU28" i="4"/>
  <c r="L23" i="14" s="1"/>
  <c r="AV28" i="4"/>
  <c r="M23" i="14" s="1"/>
  <c r="AS29" i="4"/>
  <c r="J24" i="14" s="1"/>
  <c r="AT29" i="4"/>
  <c r="K24" i="14" s="1"/>
  <c r="AU29" i="4"/>
  <c r="L24" i="14" s="1"/>
  <c r="AV29" i="4"/>
  <c r="M24" i="14" s="1"/>
  <c r="AS30" i="4"/>
  <c r="J25" i="14" s="1"/>
  <c r="AT30" i="4"/>
  <c r="K25" i="14" s="1"/>
  <c r="AU30" i="4"/>
  <c r="L25" i="14" s="1"/>
  <c r="AV30" i="4"/>
  <c r="M25" i="14" s="1"/>
  <c r="AS31" i="4"/>
  <c r="J26" i="14" s="1"/>
  <c r="AT31" i="4"/>
  <c r="K26" i="14" s="1"/>
  <c r="AU31" i="4"/>
  <c r="L26" i="14" s="1"/>
  <c r="AV31" i="4"/>
  <c r="M26" i="14" s="1"/>
  <c r="AS33" i="4"/>
  <c r="AT33" i="4"/>
  <c r="AU33" i="4"/>
  <c r="AV33" i="4"/>
  <c r="AT34" i="4"/>
  <c r="AU34" i="4"/>
  <c r="AV34" i="4"/>
  <c r="AS37" i="4"/>
  <c r="J32" i="14" s="1"/>
  <c r="AT37" i="4"/>
  <c r="K32" i="14" s="1"/>
  <c r="AU37" i="4"/>
  <c r="L32" i="14" s="1"/>
  <c r="AV37" i="4"/>
  <c r="M32" i="14" s="1"/>
  <c r="AS38" i="4"/>
  <c r="J33" i="14" s="1"/>
  <c r="AT38" i="4"/>
  <c r="K33" i="14" s="1"/>
  <c r="AU38" i="4"/>
  <c r="L33" i="14" s="1"/>
  <c r="AV38" i="4"/>
  <c r="M33" i="14" s="1"/>
  <c r="AS39" i="4"/>
  <c r="J34" i="14" s="1"/>
  <c r="AT39" i="4"/>
  <c r="K34" i="14" s="1"/>
  <c r="AU39" i="4"/>
  <c r="L34" i="14" s="1"/>
  <c r="AV39" i="4"/>
  <c r="M34" i="14" s="1"/>
  <c r="J36" i="14"/>
  <c r="AT41" i="4"/>
  <c r="K35" i="14" s="1"/>
  <c r="AU41" i="4"/>
  <c r="L35" i="14" s="1"/>
  <c r="AV41" i="4"/>
  <c r="M35" i="14" s="1"/>
  <c r="AT43" i="4"/>
  <c r="AU43" i="4"/>
  <c r="AV43" i="4"/>
  <c r="AT44" i="4"/>
  <c r="AU44" i="4"/>
  <c r="AV44" i="4"/>
  <c r="K44" i="14"/>
  <c r="L44" i="14"/>
  <c r="M44" i="14"/>
  <c r="K45" i="14"/>
  <c r="L45" i="14"/>
  <c r="M45" i="14"/>
  <c r="AT53" i="4"/>
  <c r="AU53" i="4"/>
  <c r="AV53" i="4"/>
  <c r="AT54" i="4"/>
  <c r="AU54" i="4"/>
  <c r="AV54" i="4"/>
  <c r="J54" i="14"/>
  <c r="AT60" i="4"/>
  <c r="K54" i="14" s="1"/>
  <c r="AU60" i="4"/>
  <c r="L54" i="14" s="1"/>
  <c r="AV60" i="4"/>
  <c r="M54" i="14" s="1"/>
  <c r="J55" i="14"/>
  <c r="AT61" i="4"/>
  <c r="K55" i="14" s="1"/>
  <c r="AU61" i="4"/>
  <c r="L55" i="14" s="1"/>
  <c r="AV61" i="4"/>
  <c r="M55" i="14" s="1"/>
  <c r="AV63" i="4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G54" i="13"/>
  <c r="B9" i="13"/>
  <c r="B10" i="13"/>
  <c r="B11" i="13"/>
  <c r="B12" i="13"/>
  <c r="B13" i="13"/>
  <c r="B14" i="13"/>
  <c r="B15" i="13"/>
  <c r="B16" i="13"/>
  <c r="B17" i="13"/>
  <c r="B38" i="13"/>
  <c r="C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4" i="13"/>
  <c r="B65" i="13"/>
  <c r="B66" i="13"/>
  <c r="C66" i="13"/>
  <c r="B67" i="13"/>
  <c r="B68" i="13"/>
  <c r="C68" i="13"/>
  <c r="B69" i="13"/>
  <c r="B70" i="13"/>
  <c r="C70" i="13"/>
  <c r="B71" i="13"/>
  <c r="B72" i="13"/>
  <c r="C72" i="13"/>
  <c r="B73" i="13"/>
  <c r="B74" i="13"/>
  <c r="C74" i="13"/>
  <c r="B75" i="13"/>
  <c r="B76" i="13"/>
  <c r="C76" i="13"/>
  <c r="B97" i="13"/>
  <c r="B98" i="13"/>
  <c r="B99" i="13"/>
  <c r="B100" i="13"/>
  <c r="C100" i="13"/>
  <c r="B101" i="13"/>
  <c r="B102" i="13"/>
  <c r="B103" i="13"/>
  <c r="B104" i="13"/>
  <c r="C104" i="13"/>
  <c r="B105" i="13"/>
  <c r="B106" i="13"/>
  <c r="B107" i="13"/>
  <c r="B108" i="13"/>
  <c r="C108" i="13"/>
  <c r="B109" i="13"/>
  <c r="B110" i="13"/>
  <c r="B111" i="13"/>
  <c r="C111" i="13"/>
  <c r="B112" i="13"/>
  <c r="C112" i="13"/>
  <c r="B113" i="13"/>
  <c r="C113" i="13"/>
  <c r="B114" i="13"/>
  <c r="C114" i="13"/>
  <c r="B115" i="13"/>
  <c r="C115" i="13"/>
  <c r="B116" i="13"/>
  <c r="C116" i="13"/>
  <c r="B117" i="13"/>
  <c r="C117" i="13"/>
  <c r="B118" i="13"/>
  <c r="C118" i="13"/>
  <c r="B119" i="13"/>
  <c r="C119" i="13"/>
  <c r="B120" i="13"/>
  <c r="C120" i="13"/>
  <c r="B121" i="13"/>
  <c r="C121" i="13"/>
  <c r="B122" i="13"/>
  <c r="C122" i="13"/>
  <c r="B123" i="13"/>
  <c r="C123" i="13"/>
  <c r="A62" i="12"/>
  <c r="K62" i="12" s="1"/>
  <c r="A63" i="12"/>
  <c r="K63" i="12" s="1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BI66" i="2"/>
  <c r="BI67" i="2"/>
  <c r="D2" i="11"/>
  <c r="E2" i="11" s="1"/>
  <c r="C2" i="11"/>
  <c r="B2" i="11"/>
  <c r="A3" i="4"/>
  <c r="W3" i="7"/>
  <c r="V3" i="7"/>
  <c r="U3" i="7"/>
  <c r="R3" i="7"/>
  <c r="Q3" i="7"/>
  <c r="P3" i="7"/>
  <c r="CX68" i="2"/>
  <c r="K64" i="12" s="1"/>
  <c r="CX7" i="2"/>
  <c r="K3" i="12" s="1"/>
  <c r="CX8" i="2"/>
  <c r="K4" i="12" s="1"/>
  <c r="CX9" i="2"/>
  <c r="K5" i="12" s="1"/>
  <c r="CX10" i="2"/>
  <c r="K6" i="12" s="1"/>
  <c r="CX11" i="2"/>
  <c r="K7" i="12" s="1"/>
  <c r="CX12" i="2"/>
  <c r="K8" i="12" s="1"/>
  <c r="CX13" i="2"/>
  <c r="K9" i="12" s="1"/>
  <c r="CX14" i="2"/>
  <c r="K10" i="12" s="1"/>
  <c r="CX15" i="2"/>
  <c r="K11" i="12" s="1"/>
  <c r="CX16" i="2"/>
  <c r="K12" i="12" s="1"/>
  <c r="CX17" i="2"/>
  <c r="K13" i="12" s="1"/>
  <c r="CX18" i="2"/>
  <c r="K14" i="12" s="1"/>
  <c r="CX19" i="2"/>
  <c r="K15" i="12" s="1"/>
  <c r="CX20" i="2"/>
  <c r="K16" i="12" s="1"/>
  <c r="CX21" i="2"/>
  <c r="K17" i="12" s="1"/>
  <c r="CX42" i="2"/>
  <c r="K38" i="12" s="1"/>
  <c r="CX43" i="2"/>
  <c r="K39" i="12" s="1"/>
  <c r="CX44" i="2"/>
  <c r="K40" i="12" s="1"/>
  <c r="CX45" i="2"/>
  <c r="K41" i="12" s="1"/>
  <c r="CX46" i="2"/>
  <c r="K42" i="12" s="1"/>
  <c r="CX47" i="2"/>
  <c r="K43" i="12" s="1"/>
  <c r="CX48" i="2"/>
  <c r="K44" i="12" s="1"/>
  <c r="CX49" i="2"/>
  <c r="K45" i="12" s="1"/>
  <c r="CX50" i="2"/>
  <c r="K46" i="12" s="1"/>
  <c r="CX51" i="2"/>
  <c r="K47" i="12" s="1"/>
  <c r="CX52" i="2"/>
  <c r="K48" i="12" s="1"/>
  <c r="CX53" i="2"/>
  <c r="K49" i="12" s="1"/>
  <c r="CX54" i="2"/>
  <c r="K50" i="12" s="1"/>
  <c r="CX55" i="2"/>
  <c r="K51" i="12" s="1"/>
  <c r="CX56" i="2"/>
  <c r="K52" i="12" s="1"/>
  <c r="CX57" i="2"/>
  <c r="K53" i="12" s="1"/>
  <c r="CX58" i="2"/>
  <c r="K54" i="12" s="1"/>
  <c r="CX59" i="2"/>
  <c r="K55" i="12" s="1"/>
  <c r="CX60" i="2"/>
  <c r="K56" i="12" s="1"/>
  <c r="CX61" i="2"/>
  <c r="K57" i="12" s="1"/>
  <c r="CX62" i="2"/>
  <c r="K58" i="12" s="1"/>
  <c r="CX63" i="2"/>
  <c r="K59" i="12" s="1"/>
  <c r="CX64" i="2"/>
  <c r="K60" i="12" s="1"/>
  <c r="CX65" i="2"/>
  <c r="K61" i="12" s="1"/>
  <c r="CX69" i="2"/>
  <c r="K65" i="12" s="1"/>
  <c r="CX70" i="2"/>
  <c r="K66" i="12" s="1"/>
  <c r="CX71" i="2"/>
  <c r="K67" i="12" s="1"/>
  <c r="CX72" i="2"/>
  <c r="K68" i="12" s="1"/>
  <c r="CX73" i="2"/>
  <c r="K69" i="12" s="1"/>
  <c r="CX74" i="2"/>
  <c r="K70" i="12" s="1"/>
  <c r="CX75" i="2"/>
  <c r="K71" i="12" s="1"/>
  <c r="CX76" i="2"/>
  <c r="K72" i="12" s="1"/>
  <c r="CX77" i="2"/>
  <c r="K73" i="12" s="1"/>
  <c r="CX78" i="2"/>
  <c r="K74" i="12" s="1"/>
  <c r="CX79" i="2"/>
  <c r="K75" i="12" s="1"/>
  <c r="CX80" i="2"/>
  <c r="K76" i="12" s="1"/>
  <c r="CX101" i="2"/>
  <c r="K97" i="12" s="1"/>
  <c r="CX102" i="2"/>
  <c r="K98" i="12" s="1"/>
  <c r="CX103" i="2"/>
  <c r="K99" i="12" s="1"/>
  <c r="CX104" i="2"/>
  <c r="K100" i="12" s="1"/>
  <c r="CX105" i="2"/>
  <c r="K101" i="12" s="1"/>
  <c r="CX106" i="2"/>
  <c r="K102" i="12" s="1"/>
  <c r="CX107" i="2"/>
  <c r="K103" i="12" s="1"/>
  <c r="CX108" i="2"/>
  <c r="K104" i="12" s="1"/>
  <c r="CX109" i="2"/>
  <c r="K105" i="12" s="1"/>
  <c r="CX110" i="2"/>
  <c r="K106" i="12" s="1"/>
  <c r="CX111" i="2"/>
  <c r="K107" i="12" s="1"/>
  <c r="CX112" i="2"/>
  <c r="K108" i="12" s="1"/>
  <c r="CX113" i="2"/>
  <c r="K109" i="12" s="1"/>
  <c r="CX114" i="2"/>
  <c r="K110" i="12" s="1"/>
  <c r="CX115" i="2"/>
  <c r="K111" i="12" s="1"/>
  <c r="CX116" i="2"/>
  <c r="K112" i="12" s="1"/>
  <c r="CX117" i="2"/>
  <c r="K113" i="12" s="1"/>
  <c r="CX118" i="2"/>
  <c r="K114" i="12" s="1"/>
  <c r="CX119" i="2"/>
  <c r="K115" i="12" s="1"/>
  <c r="CX120" i="2"/>
  <c r="K116" i="12" s="1"/>
  <c r="CX121" i="2"/>
  <c r="K117" i="12" s="1"/>
  <c r="CX122" i="2"/>
  <c r="K118" i="12" s="1"/>
  <c r="CX123" i="2"/>
  <c r="K119" i="12" s="1"/>
  <c r="CX124" i="2"/>
  <c r="K120" i="12" s="1"/>
  <c r="CX125" i="2"/>
  <c r="K121" i="12" s="1"/>
  <c r="CX126" i="2"/>
  <c r="K122" i="12" s="1"/>
  <c r="CX127" i="2"/>
  <c r="K123" i="12" s="1"/>
  <c r="CX6" i="2"/>
  <c r="K2" i="12" s="1"/>
  <c r="L9" i="10"/>
  <c r="O9" i="10"/>
  <c r="O10" i="10" s="1"/>
  <c r="O11" i="10" s="1"/>
  <c r="O12" i="10" s="1"/>
  <c r="O13" i="10" s="1"/>
  <c r="O14" i="10" s="1"/>
  <c r="O15" i="10" s="1"/>
  <c r="O16" i="10" s="1"/>
  <c r="O17" i="10" s="1"/>
  <c r="L10" i="10"/>
  <c r="L11" i="10" s="1"/>
  <c r="L12" i="10" s="1"/>
  <c r="L13" i="10" s="1"/>
  <c r="L14" i="10" s="1"/>
  <c r="L15" i="10" s="1"/>
  <c r="L16" i="10" s="1"/>
  <c r="L17" i="10" s="1"/>
  <c r="U60" i="4"/>
  <c r="V60" i="4"/>
  <c r="W60" i="4"/>
  <c r="X60" i="4"/>
  <c r="U61" i="4"/>
  <c r="V61" i="4"/>
  <c r="W61" i="4"/>
  <c r="X61" i="4"/>
  <c r="U51" i="4"/>
  <c r="V51" i="4"/>
  <c r="W51" i="4"/>
  <c r="X51" i="4"/>
  <c r="U37" i="4"/>
  <c r="V37" i="4"/>
  <c r="W37" i="4"/>
  <c r="X37" i="4"/>
  <c r="U38" i="4"/>
  <c r="V38" i="4"/>
  <c r="W38" i="4"/>
  <c r="X38" i="4"/>
  <c r="U39" i="4"/>
  <c r="V39" i="4"/>
  <c r="W39" i="4"/>
  <c r="X39" i="4"/>
  <c r="U41" i="4"/>
  <c r="V41" i="4"/>
  <c r="W41" i="4"/>
  <c r="X41" i="4"/>
  <c r="U27" i="4"/>
  <c r="V27" i="4"/>
  <c r="W27" i="4"/>
  <c r="X27" i="4"/>
  <c r="U28" i="4"/>
  <c r="V28" i="4"/>
  <c r="W28" i="4"/>
  <c r="X28" i="4"/>
  <c r="U29" i="4"/>
  <c r="V29" i="4"/>
  <c r="W29" i="4"/>
  <c r="X29" i="4"/>
  <c r="U30" i="4"/>
  <c r="V30" i="4"/>
  <c r="W30" i="4"/>
  <c r="X30" i="4"/>
  <c r="U31" i="4"/>
  <c r="V31" i="4"/>
  <c r="W31" i="4"/>
  <c r="X31" i="4"/>
  <c r="U21" i="4"/>
  <c r="V21" i="4"/>
  <c r="W21" i="4"/>
  <c r="X21" i="4"/>
  <c r="U22" i="4"/>
  <c r="V22" i="4"/>
  <c r="W22" i="4"/>
  <c r="X22" i="4"/>
  <c r="U11" i="4"/>
  <c r="V11" i="4"/>
  <c r="W11" i="4"/>
  <c r="X11" i="4"/>
  <c r="U12" i="4"/>
  <c r="V12" i="4"/>
  <c r="W12" i="4"/>
  <c r="X12" i="4"/>
  <c r="E3" i="7"/>
  <c r="AF41" i="4"/>
  <c r="AE41" i="4"/>
  <c r="AD41" i="4"/>
  <c r="AC41" i="4"/>
  <c r="AF39" i="4"/>
  <c r="AE39" i="4"/>
  <c r="AD39" i="4"/>
  <c r="AC39" i="4"/>
  <c r="AF38" i="4"/>
  <c r="AE38" i="4"/>
  <c r="AD38" i="4"/>
  <c r="AC38" i="4"/>
  <c r="AF37" i="4"/>
  <c r="AE37" i="4"/>
  <c r="AD37" i="4"/>
  <c r="AC37" i="4"/>
  <c r="AF31" i="4"/>
  <c r="AE31" i="4"/>
  <c r="AD31" i="4"/>
  <c r="AC31" i="4"/>
  <c r="AF30" i="4"/>
  <c r="AE30" i="4"/>
  <c r="AD30" i="4"/>
  <c r="AC30" i="4"/>
  <c r="AF29" i="4"/>
  <c r="AE29" i="4"/>
  <c r="AD29" i="4"/>
  <c r="AC29" i="4"/>
  <c r="AF28" i="4"/>
  <c r="AE28" i="4"/>
  <c r="AD28" i="4"/>
  <c r="AC28" i="4"/>
  <c r="AF27" i="4"/>
  <c r="AE27" i="4"/>
  <c r="AD27" i="4"/>
  <c r="AC27" i="4"/>
  <c r="AF22" i="4"/>
  <c r="AE22" i="4"/>
  <c r="AD22" i="4"/>
  <c r="AC22" i="4"/>
  <c r="AF21" i="4"/>
  <c r="AE21" i="4"/>
  <c r="AD21" i="4"/>
  <c r="AC21" i="4"/>
  <c r="AF11" i="4"/>
  <c r="AE11" i="4"/>
  <c r="AD11" i="4"/>
  <c r="AC11" i="4"/>
  <c r="AF12" i="4"/>
  <c r="AE12" i="4"/>
  <c r="AD12" i="4"/>
  <c r="AC12" i="4"/>
  <c r="F4" i="12"/>
  <c r="BP9" i="2"/>
  <c r="BP6" i="2"/>
  <c r="F6" i="12"/>
  <c r="F7" i="12"/>
  <c r="BP13" i="2"/>
  <c r="F11" i="12"/>
  <c r="BP65" i="2"/>
  <c r="F41" i="12"/>
  <c r="F59" i="12"/>
  <c r="F60" i="12"/>
  <c r="F57" i="12"/>
  <c r="T55" i="4"/>
  <c r="T56" i="4"/>
  <c r="T13" i="4"/>
  <c r="T14" i="4"/>
  <c r="T63" i="4"/>
  <c r="T64" i="4"/>
  <c r="T18" i="4"/>
  <c r="T48" i="4"/>
  <c r="T121" i="4"/>
  <c r="T120" i="4"/>
  <c r="T46" i="4"/>
  <c r="AC60" i="4"/>
  <c r="AD60" i="4"/>
  <c r="T44" i="4"/>
  <c r="AE60" i="4"/>
  <c r="T43" i="4"/>
  <c r="AF60" i="4"/>
  <c r="AC61" i="4"/>
  <c r="AD61" i="4"/>
  <c r="AE61" i="4"/>
  <c r="AF61" i="4"/>
  <c r="T52" i="4"/>
  <c r="T9" i="4"/>
  <c r="T10" i="4"/>
  <c r="T51" i="4"/>
  <c r="AC51" i="4"/>
  <c r="AD51" i="4"/>
  <c r="AE51" i="4"/>
  <c r="AF51" i="4"/>
  <c r="F113" i="12"/>
  <c r="BP79" i="2"/>
  <c r="BP80" i="2"/>
  <c r="BP68" i="2"/>
  <c r="BP51" i="2"/>
  <c r="BP126" i="2"/>
  <c r="BP124" i="2"/>
  <c r="F70" i="12"/>
  <c r="F66" i="12"/>
  <c r="F67" i="12"/>
  <c r="BP127" i="2"/>
  <c r="T8" i="4"/>
  <c r="T11" i="4"/>
  <c r="T12" i="4"/>
  <c r="T15" i="4"/>
  <c r="T16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1" i="4"/>
  <c r="T42" i="4"/>
  <c r="T45" i="4"/>
  <c r="T47" i="4"/>
  <c r="T53" i="4"/>
  <c r="T54" i="4"/>
  <c r="T57" i="4"/>
  <c r="T58" i="4"/>
  <c r="T60" i="4"/>
  <c r="T61" i="4"/>
  <c r="T62" i="4"/>
  <c r="T65" i="4"/>
  <c r="T66" i="4"/>
  <c r="T67" i="4"/>
  <c r="T68" i="4"/>
  <c r="T69" i="4"/>
  <c r="T70" i="4"/>
  <c r="T111" i="4"/>
  <c r="T112" i="4"/>
  <c r="T113" i="4"/>
  <c r="T114" i="4"/>
  <c r="T115" i="4"/>
  <c r="T116" i="4"/>
  <c r="T117" i="4"/>
  <c r="T118" i="4"/>
  <c r="T119" i="4"/>
  <c r="T122" i="4"/>
  <c r="T123" i="4"/>
  <c r="T124" i="4"/>
  <c r="T125" i="4"/>
  <c r="T126" i="4"/>
  <c r="T127" i="4"/>
  <c r="T128" i="4"/>
  <c r="T129" i="4"/>
  <c r="T130" i="4"/>
  <c r="T7" i="4"/>
  <c r="F43" i="12"/>
  <c r="N20" i="1"/>
  <c r="C20" i="1"/>
  <c r="T3" i="7"/>
  <c r="S3" i="7"/>
  <c r="O3" i="7"/>
  <c r="N3" i="7"/>
  <c r="M3" i="7"/>
  <c r="L3" i="7"/>
  <c r="K3" i="7"/>
  <c r="J3" i="7"/>
  <c r="I3" i="7"/>
  <c r="H3" i="7"/>
  <c r="G3" i="7"/>
  <c r="F3" i="7"/>
  <c r="D3" i="7"/>
  <c r="C3" i="7"/>
  <c r="N4" i="4"/>
  <c r="BN7" i="2"/>
  <c r="D3" i="12" s="1"/>
  <c r="BN8" i="2"/>
  <c r="D4" i="12" s="1"/>
  <c r="BN9" i="2"/>
  <c r="D5" i="12" s="1"/>
  <c r="BN10" i="2"/>
  <c r="D6" i="12" s="1"/>
  <c r="BN11" i="2"/>
  <c r="D7" i="12" s="1"/>
  <c r="BN12" i="2"/>
  <c r="D8" i="12" s="1"/>
  <c r="BN13" i="2"/>
  <c r="D9" i="12" s="1"/>
  <c r="BN14" i="2"/>
  <c r="D10" i="12" s="1"/>
  <c r="BN15" i="2"/>
  <c r="D11" i="12" s="1"/>
  <c r="BN16" i="2"/>
  <c r="D12" i="12" s="1"/>
  <c r="BN17" i="2"/>
  <c r="D13" i="12" s="1"/>
  <c r="F13" i="12"/>
  <c r="BN18" i="2"/>
  <c r="D14" i="12" s="1"/>
  <c r="BN19" i="2"/>
  <c r="D15" i="12" s="1"/>
  <c r="BP19" i="2"/>
  <c r="BN20" i="2"/>
  <c r="D16" i="12" s="1"/>
  <c r="BN21" i="2"/>
  <c r="D17" i="12" s="1"/>
  <c r="BN42" i="2"/>
  <c r="D38" i="12" s="1"/>
  <c r="BN43" i="2"/>
  <c r="D39" i="12" s="1"/>
  <c r="BN44" i="2"/>
  <c r="D40" i="12" s="1"/>
  <c r="BP44" i="2"/>
  <c r="BP49" i="2"/>
  <c r="F46" i="12"/>
  <c r="F49" i="12"/>
  <c r="F50" i="12"/>
  <c r="F51" i="12"/>
  <c r="F52" i="12"/>
  <c r="BP57" i="2"/>
  <c r="BP59" i="2"/>
  <c r="BN68" i="2"/>
  <c r="D64" i="12" s="1"/>
  <c r="BN69" i="2"/>
  <c r="D65" i="12" s="1"/>
  <c r="BN70" i="2"/>
  <c r="D66" i="12" s="1"/>
  <c r="BN71" i="2"/>
  <c r="D67" i="12" s="1"/>
  <c r="BN72" i="2"/>
  <c r="D68" i="12" s="1"/>
  <c r="BN73" i="2"/>
  <c r="D69" i="12" s="1"/>
  <c r="BN74" i="2"/>
  <c r="D70" i="12" s="1"/>
  <c r="BN75" i="2"/>
  <c r="D71" i="12" s="1"/>
  <c r="BN76" i="2"/>
  <c r="D72" i="12" s="1"/>
  <c r="BN77" i="2"/>
  <c r="D73" i="12" s="1"/>
  <c r="BN78" i="2"/>
  <c r="D74" i="12" s="1"/>
  <c r="G74" i="12"/>
  <c r="BN79" i="2"/>
  <c r="D75" i="12" s="1"/>
  <c r="BN80" i="2"/>
  <c r="D76" i="12" s="1"/>
  <c r="BN101" i="2"/>
  <c r="D97" i="12" s="1"/>
  <c r="F97" i="12"/>
  <c r="BN102" i="2"/>
  <c r="D98" i="12" s="1"/>
  <c r="BN103" i="2"/>
  <c r="D99" i="12" s="1"/>
  <c r="BN104" i="2"/>
  <c r="D100" i="12" s="1"/>
  <c r="F104" i="12"/>
  <c r="F105" i="12"/>
  <c r="BP110" i="2"/>
  <c r="BP111" i="2"/>
  <c r="F108" i="12"/>
  <c r="G109" i="12"/>
  <c r="BP115" i="2"/>
  <c r="F117" i="12"/>
  <c r="BN6" i="2"/>
  <c r="D2" i="12" s="1"/>
  <c r="A1" i="4"/>
  <c r="Y51" i="4"/>
  <c r="Z51" i="4"/>
  <c r="AA51" i="4"/>
  <c r="AB51" i="4"/>
  <c r="Y60" i="4"/>
  <c r="Z60" i="4"/>
  <c r="AA60" i="4"/>
  <c r="AB60" i="4"/>
  <c r="Y61" i="4"/>
  <c r="Z61" i="4"/>
  <c r="AA61" i="4"/>
  <c r="AB61" i="4"/>
  <c r="A1" i="2"/>
  <c r="C3" i="2"/>
  <c r="A68" i="2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BN45" i="2"/>
  <c r="D41" i="12" s="1"/>
  <c r="BN46" i="2"/>
  <c r="D42" i="12" s="1"/>
  <c r="BN47" i="2"/>
  <c r="D43" i="12" s="1"/>
  <c r="BN48" i="2"/>
  <c r="D44" i="12" s="1"/>
  <c r="BN49" i="2"/>
  <c r="D45" i="12" s="1"/>
  <c r="BN50" i="2"/>
  <c r="D46" i="12" s="1"/>
  <c r="BN51" i="2"/>
  <c r="D47" i="12" s="1"/>
  <c r="BN52" i="2"/>
  <c r="D48" i="12" s="1"/>
  <c r="BN53" i="2"/>
  <c r="D49" i="12" s="1"/>
  <c r="BN54" i="2"/>
  <c r="D50" i="12" s="1"/>
  <c r="BN55" i="2"/>
  <c r="D51" i="12" s="1"/>
  <c r="BN56" i="2"/>
  <c r="D52" i="12" s="1"/>
  <c r="BN57" i="2"/>
  <c r="D53" i="12" s="1"/>
  <c r="BN58" i="2"/>
  <c r="D54" i="12" s="1"/>
  <c r="BN59" i="2"/>
  <c r="D55" i="12" s="1"/>
  <c r="BN60" i="2"/>
  <c r="D56" i="12" s="1"/>
  <c r="BN61" i="2"/>
  <c r="D57" i="12" s="1"/>
  <c r="BN62" i="2"/>
  <c r="D58" i="12" s="1"/>
  <c r="BN63" i="2"/>
  <c r="D59" i="12" s="1"/>
  <c r="BN64" i="2"/>
  <c r="D60" i="12" s="1"/>
  <c r="BN65" i="2"/>
  <c r="D61" i="12" s="1"/>
  <c r="BN105" i="2"/>
  <c r="D101" i="12" s="1"/>
  <c r="BN106" i="2"/>
  <c r="D102" i="12" s="1"/>
  <c r="BN107" i="2"/>
  <c r="D103" i="12" s="1"/>
  <c r="BN108" i="2"/>
  <c r="D104" i="12" s="1"/>
  <c r="BN109" i="2"/>
  <c r="D105" i="12" s="1"/>
  <c r="BN110" i="2"/>
  <c r="D106" i="12" s="1"/>
  <c r="BN111" i="2"/>
  <c r="D107" i="12" s="1"/>
  <c r="BN112" i="2"/>
  <c r="D108" i="12" s="1"/>
  <c r="BN113" i="2"/>
  <c r="D109" i="12" s="1"/>
  <c r="BN114" i="2"/>
  <c r="D110" i="12" s="1"/>
  <c r="BN115" i="2"/>
  <c r="D111" i="12" s="1"/>
  <c r="BN116" i="2"/>
  <c r="D112" i="12" s="1"/>
  <c r="BN117" i="2"/>
  <c r="D113" i="12" s="1"/>
  <c r="BN118" i="2"/>
  <c r="D114" i="12" s="1"/>
  <c r="BN119" i="2"/>
  <c r="D115" i="12" s="1"/>
  <c r="BN120" i="2"/>
  <c r="D116" i="12" s="1"/>
  <c r="BN121" i="2"/>
  <c r="D117" i="12" s="1"/>
  <c r="BN122" i="2"/>
  <c r="D118" i="12" s="1"/>
  <c r="BN123" i="2"/>
  <c r="D119" i="12" s="1"/>
  <c r="BN124" i="2"/>
  <c r="D120" i="12" s="1"/>
  <c r="BN125" i="2"/>
  <c r="D121" i="12" s="1"/>
  <c r="BN126" i="2"/>
  <c r="D122" i="12" s="1"/>
  <c r="BN127" i="2"/>
  <c r="D123" i="12" s="1"/>
  <c r="F9" i="12"/>
  <c r="A123" i="12"/>
  <c r="A123" i="13"/>
  <c r="M18" i="14"/>
  <c r="J56" i="14"/>
  <c r="U62" i="4"/>
  <c r="X13" i="4"/>
  <c r="AV13" i="4"/>
  <c r="M8" i="14" s="1"/>
  <c r="Y62" i="4"/>
  <c r="AF23" i="4"/>
  <c r="AC62" i="4"/>
  <c r="X23" i="4"/>
  <c r="AD62" i="4"/>
  <c r="AE26" i="4"/>
  <c r="AC42" i="4"/>
  <c r="AD23" i="4"/>
  <c r="W13" i="4"/>
  <c r="U42" i="4"/>
  <c r="X42" i="4"/>
  <c r="V62" i="4"/>
  <c r="X62" i="4"/>
  <c r="W42" i="4"/>
  <c r="AD13" i="4"/>
  <c r="AD42" i="4"/>
  <c r="AE32" i="4"/>
  <c r="U13" i="4"/>
  <c r="X52" i="4"/>
  <c r="W62" i="4"/>
  <c r="Z52" i="4"/>
  <c r="AF62" i="4"/>
  <c r="V32" i="4"/>
  <c r="AT62" i="4"/>
  <c r="K56" i="14" s="1"/>
  <c r="AT26" i="4"/>
  <c r="K21" i="14" s="1"/>
  <c r="AU13" i="4"/>
  <c r="L8" i="14" s="1"/>
  <c r="L18" i="14"/>
  <c r="AU42" i="4"/>
  <c r="L37" i="14" s="1"/>
  <c r="AU62" i="4"/>
  <c r="L56" i="14" s="1"/>
  <c r="AF13" i="4"/>
  <c r="U23" i="4"/>
  <c r="AB52" i="4"/>
  <c r="W52" i="4"/>
  <c r="Y52" i="4"/>
  <c r="AS32" i="4"/>
  <c r="J27" i="14" s="1"/>
  <c r="J18" i="14"/>
  <c r="J37" i="14"/>
  <c r="AF26" i="4"/>
  <c r="AV42" i="4"/>
  <c r="M37" i="14" s="1"/>
  <c r="AV62" i="4"/>
  <c r="M56" i="14" s="1"/>
  <c r="AV26" i="4"/>
  <c r="M21" i="14" s="1"/>
  <c r="AS13" i="4"/>
  <c r="J8" i="14" s="1"/>
  <c r="AC23" i="4"/>
  <c r="AC52" i="4"/>
  <c r="AC26" i="4"/>
  <c r="AD52" i="4"/>
  <c r="AF42" i="4"/>
  <c r="AE62" i="4"/>
  <c r="W23" i="4"/>
  <c r="U26" i="4"/>
  <c r="AA62" i="4"/>
  <c r="V26" i="4"/>
  <c r="U52" i="4"/>
  <c r="AD32" i="4"/>
  <c r="V52" i="4"/>
  <c r="AD26" i="4"/>
  <c r="AC32" i="4"/>
  <c r="AF52" i="4"/>
  <c r="AE52" i="4"/>
  <c r="AE13" i="4"/>
  <c r="V23" i="4"/>
  <c r="AB62" i="4"/>
  <c r="X32" i="4"/>
  <c r="W26" i="4"/>
  <c r="V13" i="4"/>
  <c r="X26" i="4"/>
  <c r="Z62" i="4"/>
  <c r="AS26" i="4"/>
  <c r="J21" i="14" s="1"/>
  <c r="AT13" i="4"/>
  <c r="K8" i="14" s="1"/>
  <c r="AU26" i="4"/>
  <c r="L21" i="14" s="1"/>
  <c r="AV32" i="4"/>
  <c r="M27" i="14" s="1"/>
  <c r="M47" i="14"/>
  <c r="U32" i="4"/>
  <c r="AA52" i="4"/>
  <c r="W32" i="4"/>
  <c r="V42" i="4"/>
  <c r="K18" i="14"/>
  <c r="AT42" i="4"/>
  <c r="K37" i="14" s="1"/>
  <c r="AT32" i="4"/>
  <c r="K27" i="14" s="1"/>
  <c r="K47" i="14"/>
  <c r="AU32" i="4"/>
  <c r="L27" i="14" s="1"/>
  <c r="L47" i="14"/>
  <c r="AE42" i="4"/>
  <c r="J62" i="4"/>
  <c r="AF32" i="4"/>
  <c r="AE23" i="4"/>
  <c r="J52" i="4"/>
  <c r="AC13" i="4"/>
  <c r="CN6" i="2" l="1"/>
  <c r="D124" i="13" s="1"/>
  <c r="CO6" i="2"/>
  <c r="D246" i="13" s="1"/>
  <c r="CM6" i="2"/>
  <c r="CM68" i="2"/>
  <c r="D64" i="13" s="1"/>
  <c r="CN68" i="2"/>
  <c r="D186" i="13" s="1"/>
  <c r="CO68" i="2"/>
  <c r="D308" i="13" s="1"/>
  <c r="H67" i="12"/>
  <c r="B14" i="14"/>
  <c r="B2" i="14"/>
  <c r="B32" i="14"/>
  <c r="B34" i="14"/>
  <c r="B36" i="14"/>
  <c r="B17" i="14"/>
  <c r="B41" i="14"/>
  <c r="B43" i="14"/>
  <c r="B44" i="14"/>
  <c r="B45" i="14"/>
  <c r="B46" i="14"/>
  <c r="B47" i="14"/>
  <c r="B31" i="14"/>
  <c r="B35" i="14"/>
  <c r="B18" i="14"/>
  <c r="B42" i="14"/>
  <c r="B33" i="14"/>
  <c r="B37" i="14"/>
  <c r="B30" i="4"/>
  <c r="B28" i="4"/>
  <c r="B26" i="4"/>
  <c r="A26" i="4" s="1"/>
  <c r="B9" i="4"/>
  <c r="B11" i="4"/>
  <c r="B29" i="4"/>
  <c r="B27" i="4"/>
  <c r="B8" i="4"/>
  <c r="B10" i="4"/>
  <c r="B7" i="4"/>
  <c r="A7" i="4" s="1"/>
  <c r="A8" i="4" s="1"/>
  <c r="C12" i="14"/>
  <c r="C41" i="14"/>
  <c r="C42" i="14"/>
  <c r="C43" i="14"/>
  <c r="C44" i="14"/>
  <c r="C45" i="14"/>
  <c r="C46" i="14"/>
  <c r="C47" i="14"/>
  <c r="C31" i="14"/>
  <c r="C33" i="14"/>
  <c r="C35" i="14"/>
  <c r="C36" i="14"/>
  <c r="C17" i="14"/>
  <c r="C32" i="14"/>
  <c r="C34" i="14"/>
  <c r="C37" i="14"/>
  <c r="C18" i="14"/>
  <c r="BG124" i="2"/>
  <c r="B59" i="4"/>
  <c r="B40" i="4"/>
  <c r="B17" i="4"/>
  <c r="B18" i="4"/>
  <c r="B58" i="4"/>
  <c r="B47" i="4"/>
  <c r="B41" i="4"/>
  <c r="B36" i="4"/>
  <c r="B57" i="4"/>
  <c r="B35" i="4"/>
  <c r="B56" i="4"/>
  <c r="B38" i="4"/>
  <c r="B55" i="4"/>
  <c r="B42" i="4"/>
  <c r="B37" i="4"/>
  <c r="B46" i="4"/>
  <c r="B39" i="4"/>
  <c r="B45" i="4"/>
  <c r="B21" i="4"/>
  <c r="B22" i="4"/>
  <c r="B19" i="4"/>
  <c r="B23" i="4"/>
  <c r="B20" i="4"/>
  <c r="B16" i="4"/>
  <c r="C50" i="14"/>
  <c r="C52" i="14"/>
  <c r="C25" i="14"/>
  <c r="L70" i="12"/>
  <c r="L94" i="12"/>
  <c r="L93" i="12"/>
  <c r="L92" i="12"/>
  <c r="L90" i="12"/>
  <c r="L89" i="12"/>
  <c r="L88" i="12"/>
  <c r="L87" i="12"/>
  <c r="L86" i="12"/>
  <c r="L83" i="12"/>
  <c r="L82" i="12"/>
  <c r="L81" i="12"/>
  <c r="L80" i="12"/>
  <c r="L34" i="12"/>
  <c r="L28" i="12"/>
  <c r="L27" i="12"/>
  <c r="L26" i="12"/>
  <c r="L23" i="12"/>
  <c r="L22" i="12"/>
  <c r="L96" i="12"/>
  <c r="L95" i="12"/>
  <c r="L91" i="12"/>
  <c r="L85" i="12"/>
  <c r="L84" i="12"/>
  <c r="L79" i="12"/>
  <c r="L78" i="12"/>
  <c r="L77" i="12"/>
  <c r="L37" i="12"/>
  <c r="L36" i="12"/>
  <c r="L35" i="12"/>
  <c r="L33" i="12"/>
  <c r="L32" i="12"/>
  <c r="L31" i="12"/>
  <c r="L30" i="12"/>
  <c r="L29" i="12"/>
  <c r="L25" i="12"/>
  <c r="L24" i="12"/>
  <c r="L19" i="12"/>
  <c r="L18" i="12"/>
  <c r="L21" i="12"/>
  <c r="L20" i="12"/>
  <c r="C40" i="14"/>
  <c r="BG122" i="2"/>
  <c r="C5" i="14"/>
  <c r="C8" i="14"/>
  <c r="BG112" i="2"/>
  <c r="BJ112" i="2" s="1"/>
  <c r="BO127" i="2"/>
  <c r="C123" i="12" s="1"/>
  <c r="BG121" i="2"/>
  <c r="BJ121" i="2" s="1"/>
  <c r="BO109" i="2"/>
  <c r="C105" i="12" s="1"/>
  <c r="BO73" i="2"/>
  <c r="C69" i="12" s="1"/>
  <c r="BO19" i="2"/>
  <c r="C15" i="12" s="1"/>
  <c r="BO126" i="2"/>
  <c r="C122" i="12" s="1"/>
  <c r="BO122" i="2"/>
  <c r="C118" i="12" s="1"/>
  <c r="BG127" i="2"/>
  <c r="BJ127" i="2" s="1"/>
  <c r="BO48" i="2"/>
  <c r="C44" i="12" s="1"/>
  <c r="BG58" i="2"/>
  <c r="BJ58" i="2" s="1"/>
  <c r="BO55" i="2"/>
  <c r="C51" i="12" s="1"/>
  <c r="F62" i="12"/>
  <c r="L75" i="12"/>
  <c r="L42" i="12"/>
  <c r="L5" i="12"/>
  <c r="L57" i="12"/>
  <c r="L112" i="12"/>
  <c r="L45" i="12"/>
  <c r="L2" i="12"/>
  <c r="L10" i="12"/>
  <c r="L100" i="12"/>
  <c r="L61" i="12"/>
  <c r="L9" i="12"/>
  <c r="L99" i="12"/>
  <c r="L46" i="12"/>
  <c r="L116" i="12"/>
  <c r="L115" i="12"/>
  <c r="L41" i="12"/>
  <c r="L111" i="12"/>
  <c r="L58" i="12"/>
  <c r="L6" i="12"/>
  <c r="L76" i="12"/>
  <c r="L53" i="12"/>
  <c r="L17" i="12"/>
  <c r="L123" i="12"/>
  <c r="L107" i="12"/>
  <c r="L71" i="12"/>
  <c r="L54" i="12"/>
  <c r="L38" i="12"/>
  <c r="L64" i="12"/>
  <c r="L108" i="12"/>
  <c r="L72" i="12"/>
  <c r="L49" i="12"/>
  <c r="L13" i="12"/>
  <c r="L119" i="12"/>
  <c r="L103" i="12"/>
  <c r="L67" i="12"/>
  <c r="L50" i="12"/>
  <c r="L14" i="12"/>
  <c r="L120" i="12"/>
  <c r="L104" i="12"/>
  <c r="L68" i="12"/>
  <c r="DK6" i="2"/>
  <c r="DJ6" i="2"/>
  <c r="DL6" i="2"/>
  <c r="DK54" i="2"/>
  <c r="DL54" i="2"/>
  <c r="DJ54" i="2"/>
  <c r="DK50" i="2"/>
  <c r="DL50" i="2"/>
  <c r="DJ50" i="2"/>
  <c r="DK18" i="2"/>
  <c r="DL18" i="2"/>
  <c r="DJ18" i="2"/>
  <c r="DK68" i="2"/>
  <c r="DJ68" i="2"/>
  <c r="DL68" i="2"/>
  <c r="DL125" i="2"/>
  <c r="DJ125" i="2"/>
  <c r="DK125" i="2"/>
  <c r="DL121" i="2"/>
  <c r="DJ121" i="2"/>
  <c r="DK121" i="2"/>
  <c r="DL109" i="2"/>
  <c r="DJ109" i="2"/>
  <c r="DK109" i="2"/>
  <c r="DK116" i="2"/>
  <c r="DL116" i="2"/>
  <c r="DJ116" i="2"/>
  <c r="DK62" i="2"/>
  <c r="DL62" i="2"/>
  <c r="DJ62" i="2"/>
  <c r="DK46" i="2"/>
  <c r="DL46" i="2"/>
  <c r="DJ46" i="2"/>
  <c r="DK14" i="2"/>
  <c r="DL14" i="2"/>
  <c r="DJ14" i="2"/>
  <c r="DK74" i="2"/>
  <c r="DJ74" i="2"/>
  <c r="DL74" i="2"/>
  <c r="DL117" i="2"/>
  <c r="DJ117" i="2"/>
  <c r="DK117" i="2"/>
  <c r="DL105" i="2"/>
  <c r="DJ105" i="2"/>
  <c r="DK105" i="2"/>
  <c r="DJ65" i="2"/>
  <c r="DK65" i="2"/>
  <c r="DL65" i="2"/>
  <c r="DJ57" i="2"/>
  <c r="DK57" i="2"/>
  <c r="DL57" i="2"/>
  <c r="DJ49" i="2"/>
  <c r="DL49" i="2"/>
  <c r="DK49" i="2"/>
  <c r="DJ17" i="2"/>
  <c r="DL17" i="2"/>
  <c r="DK17" i="2"/>
  <c r="DJ13" i="2"/>
  <c r="DK13" i="2"/>
  <c r="DL13" i="2"/>
  <c r="DL77" i="2"/>
  <c r="DJ77" i="2"/>
  <c r="DK77" i="2"/>
  <c r="DL69" i="2"/>
  <c r="DJ69" i="2"/>
  <c r="DK69" i="2"/>
  <c r="DK112" i="2"/>
  <c r="DL112" i="2"/>
  <c r="DJ112" i="2"/>
  <c r="DK104" i="2"/>
  <c r="DL104" i="2"/>
  <c r="DJ104" i="2"/>
  <c r="BG126" i="2"/>
  <c r="BJ126" i="2" s="1"/>
  <c r="BF126" i="2" s="1"/>
  <c r="C63" i="12"/>
  <c r="DJ64" i="2"/>
  <c r="DK64" i="2"/>
  <c r="DL64" i="2"/>
  <c r="DJ60" i="2"/>
  <c r="DL60" i="2"/>
  <c r="DK60" i="2"/>
  <c r="DJ56" i="2"/>
  <c r="DL56" i="2"/>
  <c r="DK56" i="2"/>
  <c r="DJ52" i="2"/>
  <c r="DL52" i="2"/>
  <c r="DK52" i="2"/>
  <c r="DJ48" i="2"/>
  <c r="DL48" i="2"/>
  <c r="DK48" i="2"/>
  <c r="DJ44" i="2"/>
  <c r="DK44" i="2"/>
  <c r="DL44" i="2"/>
  <c r="DK20" i="2"/>
  <c r="DJ20" i="2"/>
  <c r="DL20" i="2"/>
  <c r="DJ16" i="2"/>
  <c r="DK16" i="2"/>
  <c r="DL16" i="2"/>
  <c r="DJ12" i="2"/>
  <c r="DK12" i="2"/>
  <c r="DL12" i="2"/>
  <c r="DK8" i="2"/>
  <c r="DJ8" i="2"/>
  <c r="DL8" i="2"/>
  <c r="DK76" i="2"/>
  <c r="DL76" i="2"/>
  <c r="DJ76" i="2"/>
  <c r="DK72" i="2"/>
  <c r="DL72" i="2"/>
  <c r="DJ72" i="2"/>
  <c r="DJ127" i="2"/>
  <c r="DL127" i="2"/>
  <c r="DK127" i="2"/>
  <c r="DJ123" i="2"/>
  <c r="DL123" i="2"/>
  <c r="DK123" i="2"/>
  <c r="DJ119" i="2"/>
  <c r="DK119" i="2"/>
  <c r="DL119" i="2"/>
  <c r="DJ115" i="2"/>
  <c r="DK115" i="2"/>
  <c r="DL115" i="2"/>
  <c r="DJ111" i="2"/>
  <c r="DL111" i="2"/>
  <c r="DK111" i="2"/>
  <c r="DJ107" i="2"/>
  <c r="DK107" i="2"/>
  <c r="DL107" i="2"/>
  <c r="DJ103" i="2"/>
  <c r="DL103" i="2"/>
  <c r="DK103" i="2"/>
  <c r="DJ79" i="2"/>
  <c r="DK79" i="2"/>
  <c r="DL79" i="2"/>
  <c r="BO124" i="2"/>
  <c r="C120" i="12" s="1"/>
  <c r="BG120" i="2"/>
  <c r="BJ120" i="2" s="1"/>
  <c r="BO118" i="2"/>
  <c r="C114" i="12" s="1"/>
  <c r="BG104" i="2"/>
  <c r="BJ104" i="2" s="1"/>
  <c r="BO102" i="2"/>
  <c r="C98" i="12" s="1"/>
  <c r="BG76" i="2"/>
  <c r="BJ76" i="2" s="1"/>
  <c r="BG68" i="2"/>
  <c r="BJ68" i="2" s="1"/>
  <c r="BO64" i="2"/>
  <c r="C60" i="12" s="1"/>
  <c r="BG50" i="2"/>
  <c r="BJ50" i="2" s="1"/>
  <c r="BG42" i="2"/>
  <c r="BJ42" i="2" s="1"/>
  <c r="BO12" i="2"/>
  <c r="C8" i="12" s="1"/>
  <c r="DK58" i="2"/>
  <c r="DL58" i="2"/>
  <c r="DJ58" i="2"/>
  <c r="DK42" i="2"/>
  <c r="DL42" i="2"/>
  <c r="DJ42" i="2"/>
  <c r="DK10" i="2"/>
  <c r="DL10" i="2"/>
  <c r="DJ10" i="2"/>
  <c r="DJ70" i="2"/>
  <c r="DK70" i="2"/>
  <c r="DL70" i="2"/>
  <c r="DL113" i="2"/>
  <c r="DJ113" i="2"/>
  <c r="DK113" i="2"/>
  <c r="DL101" i="2"/>
  <c r="DJ101" i="2"/>
  <c r="DK101" i="2"/>
  <c r="DJ61" i="2"/>
  <c r="DK61" i="2"/>
  <c r="DL61" i="2"/>
  <c r="DJ53" i="2"/>
  <c r="DK53" i="2"/>
  <c r="DL53" i="2"/>
  <c r="DJ45" i="2"/>
  <c r="DK45" i="2"/>
  <c r="DL45" i="2"/>
  <c r="DJ21" i="2"/>
  <c r="DK21" i="2"/>
  <c r="DL21" i="2"/>
  <c r="DJ9" i="2"/>
  <c r="DK9" i="2"/>
  <c r="DL9" i="2"/>
  <c r="DL73" i="2"/>
  <c r="DJ73" i="2"/>
  <c r="DK73" i="2"/>
  <c r="DK124" i="2"/>
  <c r="DL124" i="2"/>
  <c r="DJ124" i="2"/>
  <c r="DK120" i="2"/>
  <c r="DL120" i="2"/>
  <c r="DJ120" i="2"/>
  <c r="DK108" i="2"/>
  <c r="DL108" i="2"/>
  <c r="DJ108" i="2"/>
  <c r="DK80" i="2"/>
  <c r="DL80" i="2"/>
  <c r="DJ80" i="2"/>
  <c r="DL63" i="2"/>
  <c r="DK63" i="2"/>
  <c r="DJ63" i="2"/>
  <c r="DL59" i="2"/>
  <c r="DJ59" i="2"/>
  <c r="DK59" i="2"/>
  <c r="DL55" i="2"/>
  <c r="DK55" i="2"/>
  <c r="DJ55" i="2"/>
  <c r="DL51" i="2"/>
  <c r="DK51" i="2"/>
  <c r="DJ51" i="2"/>
  <c r="DL47" i="2"/>
  <c r="DJ47" i="2"/>
  <c r="DK47" i="2"/>
  <c r="DL43" i="2"/>
  <c r="DJ43" i="2"/>
  <c r="DK43" i="2"/>
  <c r="DL19" i="2"/>
  <c r="DJ19" i="2"/>
  <c r="DK19" i="2"/>
  <c r="DL15" i="2"/>
  <c r="DJ15" i="2"/>
  <c r="DK15" i="2"/>
  <c r="DL11" i="2"/>
  <c r="DJ11" i="2"/>
  <c r="DK11" i="2"/>
  <c r="DL7" i="2"/>
  <c r="DJ7" i="2"/>
  <c r="DK7" i="2"/>
  <c r="DJ75" i="2"/>
  <c r="DL75" i="2"/>
  <c r="DK75" i="2"/>
  <c r="DJ71" i="2"/>
  <c r="DL71" i="2"/>
  <c r="DK71" i="2"/>
  <c r="DJ126" i="2"/>
  <c r="DK126" i="2"/>
  <c r="DL126" i="2"/>
  <c r="DJ122" i="2"/>
  <c r="DK122" i="2"/>
  <c r="DL122" i="2"/>
  <c r="DK118" i="2"/>
  <c r="DJ118" i="2"/>
  <c r="DL118" i="2"/>
  <c r="DK114" i="2"/>
  <c r="DJ114" i="2"/>
  <c r="DL114" i="2"/>
  <c r="DJ110" i="2"/>
  <c r="DK110" i="2"/>
  <c r="DL110" i="2"/>
  <c r="DK106" i="2"/>
  <c r="DJ106" i="2"/>
  <c r="DL106" i="2"/>
  <c r="DJ102" i="2"/>
  <c r="DK102" i="2"/>
  <c r="DL102" i="2"/>
  <c r="DK78" i="2"/>
  <c r="DJ78" i="2"/>
  <c r="DL78" i="2"/>
  <c r="BG123" i="2"/>
  <c r="BJ123" i="2" s="1"/>
  <c r="C62" i="12"/>
  <c r="F100" i="12"/>
  <c r="G120" i="12"/>
  <c r="B51" i="14"/>
  <c r="G56" i="12"/>
  <c r="B25" i="14"/>
  <c r="B16" i="14"/>
  <c r="B40" i="14"/>
  <c r="B6" i="14"/>
  <c r="F61" i="12"/>
  <c r="BP55" i="2"/>
  <c r="F2" i="12"/>
  <c r="B27" i="14"/>
  <c r="B4" i="14"/>
  <c r="B3" i="7"/>
  <c r="L55" i="12"/>
  <c r="L47" i="12"/>
  <c r="L39" i="12"/>
  <c r="L11" i="12"/>
  <c r="L3" i="12"/>
  <c r="L117" i="12"/>
  <c r="L109" i="12"/>
  <c r="L101" i="12"/>
  <c r="L73" i="12"/>
  <c r="L65" i="12"/>
  <c r="L56" i="12"/>
  <c r="L48" i="12"/>
  <c r="L40" i="12"/>
  <c r="L12" i="12"/>
  <c r="L4" i="12"/>
  <c r="L118" i="12"/>
  <c r="L110" i="12"/>
  <c r="L102" i="12"/>
  <c r="L74" i="12"/>
  <c r="L66" i="12"/>
  <c r="C26" i="14"/>
  <c r="C55" i="14"/>
  <c r="C4" i="14"/>
  <c r="BP107" i="2"/>
  <c r="L59" i="12"/>
  <c r="L51" i="12"/>
  <c r="L43" i="12"/>
  <c r="L15" i="12"/>
  <c r="L7" i="12"/>
  <c r="L121" i="12"/>
  <c r="L113" i="12"/>
  <c r="L105" i="12"/>
  <c r="L97" i="12"/>
  <c r="L69" i="12"/>
  <c r="L60" i="12"/>
  <c r="L52" i="12"/>
  <c r="L44" i="12"/>
  <c r="L16" i="12"/>
  <c r="L8" i="12"/>
  <c r="L122" i="12"/>
  <c r="L114" i="12"/>
  <c r="L106" i="12"/>
  <c r="L98" i="12"/>
  <c r="C11" i="14"/>
  <c r="C16" i="14"/>
  <c r="F75" i="12"/>
  <c r="BP74" i="2"/>
  <c r="C30" i="14"/>
  <c r="C15" i="14"/>
  <c r="C56" i="14"/>
  <c r="C51" i="14"/>
  <c r="C21" i="14"/>
  <c r="C6" i="14"/>
  <c r="F64" i="12"/>
  <c r="C2" i="14"/>
  <c r="C22" i="14"/>
  <c r="C7" i="14"/>
  <c r="C54" i="14"/>
  <c r="C27" i="14"/>
  <c r="C14" i="14"/>
  <c r="F111" i="12"/>
  <c r="BP7" i="2"/>
  <c r="BP104" i="2"/>
  <c r="G108" i="12"/>
  <c r="F55" i="12"/>
  <c r="F122" i="12"/>
  <c r="BP10" i="2"/>
  <c r="F99" i="12"/>
  <c r="F3" i="12"/>
  <c r="BP112" i="2"/>
  <c r="BP103" i="2"/>
  <c r="G3" i="12"/>
  <c r="BP121" i="2"/>
  <c r="F107" i="12"/>
  <c r="F103" i="12"/>
  <c r="G118" i="12"/>
  <c r="F15" i="12"/>
  <c r="F120" i="12"/>
  <c r="BP47" i="2"/>
  <c r="BP17" i="2"/>
  <c r="G59" i="12"/>
  <c r="AA3" i="7"/>
  <c r="J13" i="4"/>
  <c r="AI23" i="4"/>
  <c r="J21" i="4"/>
  <c r="J27" i="4"/>
  <c r="J28" i="4"/>
  <c r="J29" i="4"/>
  <c r="J37" i="4"/>
  <c r="J38" i="4"/>
  <c r="J39" i="4"/>
  <c r="AK39" i="4"/>
  <c r="G48" i="12"/>
  <c r="G54" i="12"/>
  <c r="AJ32" i="4"/>
  <c r="J32" i="4"/>
  <c r="BP48" i="2"/>
  <c r="F44" i="12"/>
  <c r="F17" i="12"/>
  <c r="BP21" i="2"/>
  <c r="BP116" i="2"/>
  <c r="F8" i="12"/>
  <c r="G12" i="12"/>
  <c r="BP71" i="2"/>
  <c r="AK42" i="4"/>
  <c r="AP55" i="4"/>
  <c r="BP43" i="2"/>
  <c r="F39" i="12"/>
  <c r="F121" i="12"/>
  <c r="BP125" i="2"/>
  <c r="BP73" i="2"/>
  <c r="G69" i="12"/>
  <c r="AJ13" i="4"/>
  <c r="BP12" i="2"/>
  <c r="G100" i="12"/>
  <c r="F69" i="12"/>
  <c r="BP63" i="2"/>
  <c r="F71" i="12"/>
  <c r="BP75" i="2"/>
  <c r="J26" i="4"/>
  <c r="C24" i="14"/>
  <c r="C13" i="14"/>
  <c r="C3" i="14"/>
  <c r="C53" i="14"/>
  <c r="C23" i="14"/>
  <c r="B56" i="14"/>
  <c r="F76" i="12"/>
  <c r="AM10" i="4"/>
  <c r="AM22" i="4"/>
  <c r="AL19" i="4"/>
  <c r="AL28" i="4"/>
  <c r="G102" i="12"/>
  <c r="F109" i="12"/>
  <c r="BP113" i="2"/>
  <c r="F106" i="12"/>
  <c r="BP119" i="2"/>
  <c r="F115" i="12"/>
  <c r="BP123" i="2"/>
  <c r="F119" i="12"/>
  <c r="BP72" i="2"/>
  <c r="F68" i="12"/>
  <c r="AP62" i="4"/>
  <c r="G58" i="12"/>
  <c r="F40" i="12"/>
  <c r="BP54" i="2"/>
  <c r="F45" i="12"/>
  <c r="BP20" i="2"/>
  <c r="F16" i="12"/>
  <c r="BP18" i="2"/>
  <c r="B8" i="14"/>
  <c r="B21" i="14"/>
  <c r="B52" i="14"/>
  <c r="B12" i="14"/>
  <c r="B23" i="14"/>
  <c r="B54" i="14"/>
  <c r="BP118" i="2"/>
  <c r="F114" i="12"/>
  <c r="BP69" i="2"/>
  <c r="F65" i="12"/>
  <c r="BP117" i="2"/>
  <c r="BP45" i="2"/>
  <c r="F10" i="12"/>
  <c r="BP14" i="2"/>
  <c r="BP120" i="2"/>
  <c r="BP106" i="2"/>
  <c r="F102" i="12"/>
  <c r="AO26" i="4"/>
  <c r="F116" i="12"/>
  <c r="BP105" i="2"/>
  <c r="F98" i="12"/>
  <c r="BP70" i="2"/>
  <c r="F54" i="12"/>
  <c r="BP58" i="2"/>
  <c r="BP46" i="2"/>
  <c r="F42" i="12"/>
  <c r="G42" i="12"/>
  <c r="D11" i="14"/>
  <c r="J42" i="4"/>
  <c r="AK52" i="4"/>
  <c r="AI45" i="4"/>
  <c r="BP102" i="2"/>
  <c r="BP78" i="2"/>
  <c r="F74" i="12"/>
  <c r="BP53" i="2"/>
  <c r="J23" i="4"/>
  <c r="G119" i="12"/>
  <c r="G16" i="12"/>
  <c r="G71" i="12"/>
  <c r="F101" i="12"/>
  <c r="F14" i="12"/>
  <c r="J12" i="4"/>
  <c r="J11" i="4"/>
  <c r="J22" i="4"/>
  <c r="J30" i="4"/>
  <c r="J31" i="4"/>
  <c r="J41" i="4"/>
  <c r="E63" i="12"/>
  <c r="BG125" i="2"/>
  <c r="BJ125" i="2" s="1"/>
  <c r="BO125" i="2"/>
  <c r="C121" i="12" s="1"/>
  <c r="BG11" i="2"/>
  <c r="BJ11" i="2" s="1"/>
  <c r="G43" i="12"/>
  <c r="G73" i="12"/>
  <c r="G103" i="12"/>
  <c r="G72" i="12"/>
  <c r="G99" i="12"/>
  <c r="G110" i="12"/>
  <c r="G38" i="12"/>
  <c r="G121" i="12"/>
  <c r="BP114" i="2"/>
  <c r="F110" i="12"/>
  <c r="BP109" i="2"/>
  <c r="BP101" i="2"/>
  <c r="F53" i="12"/>
  <c r="BP50" i="2"/>
  <c r="BP42" i="2"/>
  <c r="F38" i="12"/>
  <c r="BP61" i="2"/>
  <c r="BP64" i="2"/>
  <c r="BP15" i="2"/>
  <c r="BP8" i="2"/>
  <c r="F63" i="12"/>
  <c r="D63" i="12"/>
  <c r="L63" i="12"/>
  <c r="G63" i="12"/>
  <c r="F118" i="12"/>
  <c r="BP122" i="2"/>
  <c r="BP108" i="2"/>
  <c r="F73" i="12"/>
  <c r="BP77" i="2"/>
  <c r="BP76" i="2"/>
  <c r="F72" i="12"/>
  <c r="BP56" i="2"/>
  <c r="BP52" i="2"/>
  <c r="F48" i="12"/>
  <c r="B3" i="14"/>
  <c r="B5" i="14"/>
  <c r="B7" i="14"/>
  <c r="B11" i="14"/>
  <c r="B13" i="14"/>
  <c r="B15" i="14"/>
  <c r="B22" i="14"/>
  <c r="B24" i="14"/>
  <c r="B26" i="14"/>
  <c r="B30" i="14"/>
  <c r="B50" i="14"/>
  <c r="B53" i="14"/>
  <c r="B55" i="14"/>
  <c r="F123" i="12"/>
  <c r="F47" i="12"/>
  <c r="F112" i="12"/>
  <c r="BP60" i="2"/>
  <c r="F56" i="12"/>
  <c r="BP62" i="2"/>
  <c r="F58" i="12"/>
  <c r="BP16" i="2"/>
  <c r="F12" i="12"/>
  <c r="BP11" i="2"/>
  <c r="F5" i="12"/>
  <c r="L62" i="12"/>
  <c r="G62" i="12"/>
  <c r="D62" i="12"/>
  <c r="E62" i="12"/>
  <c r="BG6" i="2"/>
  <c r="BO6" i="2"/>
  <c r="C2" i="12" s="1"/>
  <c r="BO123" i="2"/>
  <c r="C119" i="12" s="1"/>
  <c r="BO121" i="2"/>
  <c r="C117" i="12" s="1"/>
  <c r="BO120" i="2"/>
  <c r="C116" i="12" s="1"/>
  <c r="BG119" i="2"/>
  <c r="BJ119" i="2" s="1"/>
  <c r="BO119" i="2"/>
  <c r="C115" i="12" s="1"/>
  <c r="BG118" i="2"/>
  <c r="BJ118" i="2" s="1"/>
  <c r="BG117" i="2"/>
  <c r="BJ117" i="2" s="1"/>
  <c r="BO116" i="2"/>
  <c r="C112" i="12" s="1"/>
  <c r="BG115" i="2"/>
  <c r="BJ115" i="2" s="1"/>
  <c r="BO115" i="2"/>
  <c r="C111" i="12" s="1"/>
  <c r="BG114" i="2"/>
  <c r="BJ114" i="2" s="1"/>
  <c r="BO114" i="2"/>
  <c r="C110" i="12" s="1"/>
  <c r="BG113" i="2"/>
  <c r="BJ113" i="2" s="1"/>
  <c r="BO113" i="2"/>
  <c r="C109" i="12" s="1"/>
  <c r="BO112" i="2"/>
  <c r="C108" i="12" s="1"/>
  <c r="BG111" i="2"/>
  <c r="BJ111" i="2" s="1"/>
  <c r="BO111" i="2"/>
  <c r="C107" i="12" s="1"/>
  <c r="BG110" i="2"/>
  <c r="BJ110" i="2" s="1"/>
  <c r="BG109" i="2"/>
  <c r="BJ109" i="2" s="1"/>
  <c r="BO108" i="2"/>
  <c r="C104" i="12" s="1"/>
  <c r="BG107" i="2"/>
  <c r="BJ107" i="2" s="1"/>
  <c r="BO107" i="2"/>
  <c r="C103" i="12" s="1"/>
  <c r="BG106" i="2"/>
  <c r="BJ106" i="2" s="1"/>
  <c r="BO106" i="2"/>
  <c r="C102" i="12" s="1"/>
  <c r="BG105" i="2"/>
  <c r="BJ105" i="2" s="1"/>
  <c r="BO105" i="2"/>
  <c r="C101" i="12" s="1"/>
  <c r="BO104" i="2"/>
  <c r="C100" i="12" s="1"/>
  <c r="BG103" i="2"/>
  <c r="BJ103" i="2" s="1"/>
  <c r="BO103" i="2"/>
  <c r="C99" i="12" s="1"/>
  <c r="BG102" i="2"/>
  <c r="BJ102" i="2" s="1"/>
  <c r="BG101" i="2"/>
  <c r="BJ101" i="2" s="1"/>
  <c r="BO80" i="2"/>
  <c r="C76" i="12" s="1"/>
  <c r="BG79" i="2"/>
  <c r="BJ79" i="2" s="1"/>
  <c r="BO79" i="2"/>
  <c r="C75" i="12" s="1"/>
  <c r="BG78" i="2"/>
  <c r="BJ78" i="2" s="1"/>
  <c r="BO78" i="2"/>
  <c r="C74" i="12" s="1"/>
  <c r="BG77" i="2"/>
  <c r="BO77" i="2"/>
  <c r="C73" i="12" s="1"/>
  <c r="BO76" i="2"/>
  <c r="C72" i="12" s="1"/>
  <c r="BG75" i="2"/>
  <c r="BJ75" i="2" s="1"/>
  <c r="BO75" i="2"/>
  <c r="C71" i="12" s="1"/>
  <c r="BG74" i="2"/>
  <c r="BJ74" i="2" s="1"/>
  <c r="BG73" i="2"/>
  <c r="BJ73" i="2" s="1"/>
  <c r="BO72" i="2"/>
  <c r="C68" i="12" s="1"/>
  <c r="BG71" i="2"/>
  <c r="BJ71" i="2" s="1"/>
  <c r="BO71" i="2"/>
  <c r="C67" i="12" s="1"/>
  <c r="BG70" i="2"/>
  <c r="BJ70" i="2" s="1"/>
  <c r="BO70" i="2"/>
  <c r="C66" i="12" s="1"/>
  <c r="BG69" i="2"/>
  <c r="BJ69" i="2" s="1"/>
  <c r="BO69" i="2"/>
  <c r="C65" i="12" s="1"/>
  <c r="BO68" i="2"/>
  <c r="C64" i="12" s="1"/>
  <c r="BG65" i="2"/>
  <c r="BJ65" i="2" s="1"/>
  <c r="BO65" i="2"/>
  <c r="C61" i="12" s="1"/>
  <c r="BG64" i="2"/>
  <c r="BJ64" i="2" s="1"/>
  <c r="BG63" i="2"/>
  <c r="BJ63" i="2" s="1"/>
  <c r="BO62" i="2"/>
  <c r="C58" i="12" s="1"/>
  <c r="BG61" i="2"/>
  <c r="BJ61" i="2" s="1"/>
  <c r="BO61" i="2"/>
  <c r="C57" i="12" s="1"/>
  <c r="BG60" i="2"/>
  <c r="BJ60" i="2" s="1"/>
  <c r="BO60" i="2"/>
  <c r="C56" i="12" s="1"/>
  <c r="BG59" i="2"/>
  <c r="BJ59" i="2" s="1"/>
  <c r="BO59" i="2"/>
  <c r="C55" i="12" s="1"/>
  <c r="BO58" i="2"/>
  <c r="C54" i="12" s="1"/>
  <c r="BG57" i="2"/>
  <c r="BJ57" i="2" s="1"/>
  <c r="BO57" i="2"/>
  <c r="C53" i="12" s="1"/>
  <c r="BG56" i="2"/>
  <c r="BJ56" i="2" s="1"/>
  <c r="BG55" i="2"/>
  <c r="BJ55" i="2" s="1"/>
  <c r="BO54" i="2"/>
  <c r="C50" i="12" s="1"/>
  <c r="BG53" i="2"/>
  <c r="BJ53" i="2" s="1"/>
  <c r="BO53" i="2"/>
  <c r="C49" i="12" s="1"/>
  <c r="BG52" i="2"/>
  <c r="BJ52" i="2" s="1"/>
  <c r="BO52" i="2"/>
  <c r="C48" i="12" s="1"/>
  <c r="BG51" i="2"/>
  <c r="BJ51" i="2" s="1"/>
  <c r="BO51" i="2"/>
  <c r="C47" i="12" s="1"/>
  <c r="BO50" i="2"/>
  <c r="C46" i="12" s="1"/>
  <c r="BG49" i="2"/>
  <c r="BJ49" i="2" s="1"/>
  <c r="BO49" i="2"/>
  <c r="C45" i="12" s="1"/>
  <c r="BG48" i="2"/>
  <c r="BJ48" i="2" s="1"/>
  <c r="BG47" i="2"/>
  <c r="BJ47" i="2" s="1"/>
  <c r="BO46" i="2"/>
  <c r="C42" i="12" s="1"/>
  <c r="BG45" i="2"/>
  <c r="BJ45" i="2" s="1"/>
  <c r="BO45" i="2"/>
  <c r="C41" i="12" s="1"/>
  <c r="BG44" i="2"/>
  <c r="BJ44" i="2" s="1"/>
  <c r="BO44" i="2"/>
  <c r="C40" i="12" s="1"/>
  <c r="BG43" i="2"/>
  <c r="BJ43" i="2" s="1"/>
  <c r="BO43" i="2"/>
  <c r="C39" i="12" s="1"/>
  <c r="BO42" i="2"/>
  <c r="C38" i="12" s="1"/>
  <c r="BG21" i="2"/>
  <c r="BJ21" i="2" s="1"/>
  <c r="BO21" i="2"/>
  <c r="C17" i="12" s="1"/>
  <c r="BG20" i="2"/>
  <c r="BJ20" i="2" s="1"/>
  <c r="BG19" i="2"/>
  <c r="BJ19" i="2" s="1"/>
  <c r="BO18" i="2"/>
  <c r="C14" i="12" s="1"/>
  <c r="BG17" i="2"/>
  <c r="BJ17" i="2" s="1"/>
  <c r="BO17" i="2"/>
  <c r="C13" i="12" s="1"/>
  <c r="BG16" i="2"/>
  <c r="BJ16" i="2" s="1"/>
  <c r="BO16" i="2"/>
  <c r="C12" i="12" s="1"/>
  <c r="BG15" i="2"/>
  <c r="BJ15" i="2" s="1"/>
  <c r="BO15" i="2"/>
  <c r="C11" i="12" s="1"/>
  <c r="BG14" i="2"/>
  <c r="BJ14" i="2" s="1"/>
  <c r="BO14" i="2"/>
  <c r="C10" i="12" s="1"/>
  <c r="BG13" i="2"/>
  <c r="BJ13" i="2" s="1"/>
  <c r="BO13" i="2"/>
  <c r="C9" i="12" s="1"/>
  <c r="BG12" i="2"/>
  <c r="BJ12" i="2" s="1"/>
  <c r="BG10" i="2"/>
  <c r="BJ10" i="2" s="1"/>
  <c r="BO10" i="2"/>
  <c r="C6" i="12" s="1"/>
  <c r="BG9" i="2"/>
  <c r="BJ9" i="2" s="1"/>
  <c r="BO9" i="2"/>
  <c r="C5" i="12" s="1"/>
  <c r="BG8" i="2"/>
  <c r="BJ8" i="2" s="1"/>
  <c r="BO8" i="2"/>
  <c r="C4" i="12" s="1"/>
  <c r="BG7" i="2"/>
  <c r="BJ7" i="2" s="1"/>
  <c r="BO7" i="2"/>
  <c r="C3" i="12" s="1"/>
  <c r="BO20" i="2"/>
  <c r="C16" i="12" s="1"/>
  <c r="BO56" i="2"/>
  <c r="C52" i="12" s="1"/>
  <c r="BO74" i="2"/>
  <c r="C70" i="12" s="1"/>
  <c r="BO110" i="2"/>
  <c r="C106" i="12" s="1"/>
  <c r="BO11" i="2"/>
  <c r="C7" i="12" s="1"/>
  <c r="BO47" i="2"/>
  <c r="C43" i="12" s="1"/>
  <c r="BO63" i="2"/>
  <c r="C59" i="12" s="1"/>
  <c r="BO101" i="2"/>
  <c r="C97" i="12" s="1"/>
  <c r="BO117" i="2"/>
  <c r="C113" i="12" s="1"/>
  <c r="BG18" i="2"/>
  <c r="BJ18" i="2" s="1"/>
  <c r="BG46" i="2"/>
  <c r="BJ46" i="2" s="1"/>
  <c r="BG54" i="2"/>
  <c r="BJ54" i="2" s="1"/>
  <c r="BG62" i="2"/>
  <c r="BJ62" i="2" s="1"/>
  <c r="BG72" i="2"/>
  <c r="BJ72" i="2" s="1"/>
  <c r="BG80" i="2"/>
  <c r="BJ80" i="2" s="1"/>
  <c r="BG108" i="2"/>
  <c r="BJ108" i="2" s="1"/>
  <c r="BG116" i="2"/>
  <c r="BJ116" i="2" s="1"/>
  <c r="BJ124" i="2"/>
  <c r="BJ122" i="2"/>
  <c r="A9" i="4" l="1"/>
  <c r="D2" i="13"/>
  <c r="A27" i="4"/>
  <c r="A28" i="4" s="1"/>
  <c r="A29" i="4" s="1"/>
  <c r="A30" i="4" s="1"/>
  <c r="A31" i="4" s="1"/>
  <c r="A32" i="4" s="1"/>
  <c r="BJ6" i="2"/>
  <c r="BH6" i="2" s="1"/>
  <c r="BH7" i="2" s="1"/>
  <c r="BH8" i="2" s="1"/>
  <c r="BH9" i="2" s="1"/>
  <c r="BH10" i="2" s="1"/>
  <c r="BH11" i="2" s="1"/>
  <c r="BH12" i="2" s="1"/>
  <c r="BH13" i="2" s="1"/>
  <c r="BH14" i="2" s="1"/>
  <c r="BH15" i="2" s="1"/>
  <c r="BH16" i="2" s="1"/>
  <c r="BH17" i="2" s="1"/>
  <c r="BH18" i="2" s="1"/>
  <c r="BH19" i="2" s="1"/>
  <c r="BH20" i="2" s="1"/>
  <c r="BH21" i="2" s="1"/>
  <c r="BI21" i="2" s="1"/>
  <c r="BK66" i="2"/>
  <c r="H25" i="1" s="1"/>
  <c r="F22" i="14"/>
  <c r="F41" i="14"/>
  <c r="F45" i="14"/>
  <c r="F37" i="14"/>
  <c r="F17" i="14"/>
  <c r="F44" i="14"/>
  <c r="F32" i="14"/>
  <c r="F34" i="14"/>
  <c r="F43" i="14"/>
  <c r="F47" i="14"/>
  <c r="F36" i="14"/>
  <c r="F18" i="14"/>
  <c r="F42" i="14"/>
  <c r="F46" i="14"/>
  <c r="F31" i="14"/>
  <c r="F33" i="14"/>
  <c r="F35" i="14"/>
  <c r="BJ77" i="2"/>
  <c r="BK128" i="2"/>
  <c r="F5" i="14"/>
  <c r="F52" i="14"/>
  <c r="F21" i="14"/>
  <c r="F7" i="14"/>
  <c r="F51" i="14"/>
  <c r="F3" i="14"/>
  <c r="F53" i="14"/>
  <c r="F11" i="14"/>
  <c r="A2" i="11"/>
  <c r="A10" i="4"/>
  <c r="A11" i="4" s="1"/>
  <c r="A12" i="4" s="1"/>
  <c r="A13" i="4" s="1"/>
  <c r="BI126" i="2"/>
  <c r="H31" i="1"/>
  <c r="L38" i="1" s="1"/>
  <c r="AB3" i="7"/>
  <c r="F4" i="14"/>
  <c r="AN10" i="4"/>
  <c r="G117" i="12"/>
  <c r="G45" i="12"/>
  <c r="AJ10" i="4"/>
  <c r="G67" i="12"/>
  <c r="G9" i="12"/>
  <c r="G61" i="12"/>
  <c r="G2" i="12"/>
  <c r="G107" i="12"/>
  <c r="G55" i="12"/>
  <c r="F6" i="14"/>
  <c r="F2" i="14"/>
  <c r="F15" i="14"/>
  <c r="F50" i="14"/>
  <c r="F30" i="14"/>
  <c r="F54" i="14"/>
  <c r="F14" i="14"/>
  <c r="G65" i="12"/>
  <c r="F23" i="14"/>
  <c r="F24" i="14"/>
  <c r="F27" i="14"/>
  <c r="F16" i="14"/>
  <c r="G44" i="12"/>
  <c r="G70" i="12"/>
  <c r="G40" i="12"/>
  <c r="F8" i="14"/>
  <c r="F25" i="14"/>
  <c r="F26" i="14"/>
  <c r="F55" i="14"/>
  <c r="F56" i="14"/>
  <c r="F12" i="14"/>
  <c r="F13" i="14"/>
  <c r="F40" i="14"/>
  <c r="G75" i="12"/>
  <c r="G111" i="12"/>
  <c r="AP10" i="4"/>
  <c r="G122" i="12"/>
  <c r="AK28" i="4"/>
  <c r="AL23" i="4"/>
  <c r="AO19" i="4"/>
  <c r="AI10" i="4"/>
  <c r="AK23" i="4"/>
  <c r="G6" i="12"/>
  <c r="G64" i="12"/>
  <c r="AI28" i="4"/>
  <c r="AO10" i="4"/>
  <c r="D5" i="14"/>
  <c r="AP23" i="4"/>
  <c r="AM28" i="4"/>
  <c r="G41" i="12"/>
  <c r="AO55" i="4"/>
  <c r="AO28" i="4"/>
  <c r="G14" i="12"/>
  <c r="AJ58" i="4"/>
  <c r="AP19" i="4"/>
  <c r="G76" i="12"/>
  <c r="AM55" i="4"/>
  <c r="G51" i="12"/>
  <c r="D50" i="14"/>
  <c r="AP28" i="4"/>
  <c r="AJ23" i="4"/>
  <c r="AL10" i="4"/>
  <c r="AO23" i="4"/>
  <c r="AK48" i="4"/>
  <c r="AP26" i="4"/>
  <c r="AP22" i="4"/>
  <c r="AJ39" i="4"/>
  <c r="AJ28" i="4"/>
  <c r="AN23" i="4"/>
  <c r="AM42" i="4"/>
  <c r="AK10" i="4"/>
  <c r="AM23" i="4"/>
  <c r="AN28" i="4"/>
  <c r="AM16" i="4"/>
  <c r="D21" i="14"/>
  <c r="AO16" i="4"/>
  <c r="AO62" i="4"/>
  <c r="AP39" i="4"/>
  <c r="AI26" i="4"/>
  <c r="AK16" i="4"/>
  <c r="AN16" i="4"/>
  <c r="AN26" i="4"/>
  <c r="AK26" i="4"/>
  <c r="AI16" i="4"/>
  <c r="AP16" i="4"/>
  <c r="AM13" i="4"/>
  <c r="AL26" i="4"/>
  <c r="AJ26" i="4"/>
  <c r="AL39" i="4"/>
  <c r="AM26" i="4"/>
  <c r="AL16" i="4"/>
  <c r="AK13" i="4"/>
  <c r="AM39" i="4"/>
  <c r="AL48" i="4"/>
  <c r="AI58" i="4"/>
  <c r="AO58" i="4"/>
  <c r="AM19" i="4"/>
  <c r="AI55" i="4"/>
  <c r="AP58" i="4"/>
  <c r="AN58" i="4"/>
  <c r="AN19" i="4"/>
  <c r="AJ62" i="4"/>
  <c r="AK45" i="4"/>
  <c r="AK19" i="4"/>
  <c r="AL55" i="4"/>
  <c r="AN55" i="4"/>
  <c r="AI22" i="4"/>
  <c r="AI19" i="4"/>
  <c r="AJ19" i="4"/>
  <c r="AJ55" i="4"/>
  <c r="AM58" i="4"/>
  <c r="AJ47" i="4"/>
  <c r="AM62" i="4"/>
  <c r="AN62" i="4"/>
  <c r="AK58" i="4"/>
  <c r="AK55" i="4"/>
  <c r="AI20" i="4"/>
  <c r="AO42" i="4"/>
  <c r="AO48" i="4"/>
  <c r="AL47" i="4"/>
  <c r="AL32" i="4"/>
  <c r="AN13" i="4"/>
  <c r="AN45" i="4"/>
  <c r="AI39" i="4"/>
  <c r="AO39" i="4"/>
  <c r="AL35" i="4"/>
  <c r="AM47" i="4"/>
  <c r="AO32" i="4"/>
  <c r="AP13" i="4"/>
  <c r="AM20" i="4"/>
  <c r="AN39" i="4"/>
  <c r="AK22" i="4"/>
  <c r="G39" i="12"/>
  <c r="B17" i="1"/>
  <c r="AM32" i="4"/>
  <c r="AI32" i="4"/>
  <c r="AN42" i="4"/>
  <c r="AO52" i="4"/>
  <c r="AP20" i="4"/>
  <c r="AJ48" i="4"/>
  <c r="AN48" i="4"/>
  <c r="G13" i="12"/>
  <c r="G17" i="12"/>
  <c r="G112" i="12"/>
  <c r="AI48" i="4"/>
  <c r="AO22" i="4"/>
  <c r="AO47" i="4"/>
  <c r="AP32" i="4"/>
  <c r="AK32" i="4"/>
  <c r="AI13" i="4"/>
  <c r="AO13" i="4"/>
  <c r="AL13" i="4"/>
  <c r="AL42" i="4"/>
  <c r="AP42" i="4"/>
  <c r="AL62" i="4"/>
  <c r="AI62" i="4"/>
  <c r="AM52" i="4"/>
  <c r="AK20" i="4"/>
  <c r="AK7" i="4"/>
  <c r="AJ20" i="4"/>
  <c r="AL20" i="4"/>
  <c r="AJ22" i="4"/>
  <c r="G15" i="12"/>
  <c r="AN32" i="4"/>
  <c r="AJ42" i="4"/>
  <c r="AP47" i="4"/>
  <c r="AN20" i="4"/>
  <c r="G101" i="12"/>
  <c r="AP48" i="4"/>
  <c r="AN22" i="4"/>
  <c r="AL22" i="4"/>
  <c r="AK47" i="4"/>
  <c r="D8" i="14"/>
  <c r="AI42" i="4"/>
  <c r="AK62" i="4"/>
  <c r="AI52" i="4"/>
  <c r="AI47" i="4"/>
  <c r="AO20" i="4"/>
  <c r="G8" i="12"/>
  <c r="G106" i="12"/>
  <c r="AI35" i="4"/>
  <c r="AO45" i="4"/>
  <c r="AN35" i="4"/>
  <c r="G49" i="12"/>
  <c r="G116" i="12"/>
  <c r="G10" i="12"/>
  <c r="G113" i="12"/>
  <c r="G50" i="12"/>
  <c r="G115" i="12"/>
  <c r="AO35" i="4"/>
  <c r="AM45" i="4"/>
  <c r="D40" i="14"/>
  <c r="AP45" i="4"/>
  <c r="AL52" i="4"/>
  <c r="AP52" i="4"/>
  <c r="AK35" i="4"/>
  <c r="G114" i="12"/>
  <c r="G98" i="12"/>
  <c r="G68" i="12"/>
  <c r="AL45" i="4"/>
  <c r="G66" i="12"/>
  <c r="D30" i="14"/>
  <c r="AJ45" i="4"/>
  <c r="AJ52" i="4"/>
  <c r="AN52" i="4"/>
  <c r="AJ35" i="4"/>
  <c r="B2" i="4"/>
  <c r="B2" i="2"/>
  <c r="BF119" i="2"/>
  <c r="BI119" i="2"/>
  <c r="BF116" i="2"/>
  <c r="BI116" i="2"/>
  <c r="BF122" i="2"/>
  <c r="BI122" i="2"/>
  <c r="BF124" i="2"/>
  <c r="BI124" i="2"/>
  <c r="BE68" i="2"/>
  <c r="BE69" i="2" s="1"/>
  <c r="BE70" i="2" s="1"/>
  <c r="BE71" i="2" s="1"/>
  <c r="BE72" i="2" s="1"/>
  <c r="BE73" i="2" s="1"/>
  <c r="BE74" i="2" s="1"/>
  <c r="BE75" i="2" s="1"/>
  <c r="BE76" i="2" s="1"/>
  <c r="BF120" i="2"/>
  <c r="BI120" i="2"/>
  <c r="BF121" i="2"/>
  <c r="BI121" i="2"/>
  <c r="BF123" i="2"/>
  <c r="BI123" i="2"/>
  <c r="G7" i="12"/>
  <c r="G47" i="12"/>
  <c r="G123" i="12"/>
  <c r="G52" i="12"/>
  <c r="G104" i="12"/>
  <c r="AP56" i="4"/>
  <c r="AM56" i="4"/>
  <c r="AO56" i="4"/>
  <c r="AL56" i="4"/>
  <c r="AJ56" i="4"/>
  <c r="AN56" i="4"/>
  <c r="AK56" i="4"/>
  <c r="AI56" i="4"/>
  <c r="AP60" i="4"/>
  <c r="AJ60" i="4"/>
  <c r="AO60" i="4"/>
  <c r="AM60" i="4"/>
  <c r="AL60" i="4"/>
  <c r="AN60" i="4"/>
  <c r="AI60" i="4"/>
  <c r="AK60" i="4"/>
  <c r="AJ46" i="4"/>
  <c r="AO46" i="4"/>
  <c r="AM46" i="4"/>
  <c r="AP46" i="4"/>
  <c r="AK46" i="4"/>
  <c r="AN46" i="4"/>
  <c r="AL46" i="4"/>
  <c r="AI46" i="4"/>
  <c r="AM51" i="4"/>
  <c r="AL51" i="4"/>
  <c r="AJ51" i="4"/>
  <c r="AN51" i="4"/>
  <c r="AI51" i="4"/>
  <c r="AK51" i="4"/>
  <c r="AP51" i="4"/>
  <c r="AO51" i="4"/>
  <c r="AI37" i="4"/>
  <c r="AJ37" i="4"/>
  <c r="AP37" i="4"/>
  <c r="AK37" i="4"/>
  <c r="AO37" i="4"/>
  <c r="AL37" i="4"/>
  <c r="AM37" i="4"/>
  <c r="AN37" i="4"/>
  <c r="AN41" i="4"/>
  <c r="AM41" i="4"/>
  <c r="AJ41" i="4"/>
  <c r="AL41" i="4"/>
  <c r="AI41" i="4"/>
  <c r="AP41" i="4"/>
  <c r="AK41" i="4"/>
  <c r="AO41" i="4"/>
  <c r="AO29" i="4"/>
  <c r="AP29" i="4"/>
  <c r="AJ29" i="4"/>
  <c r="AK29" i="4"/>
  <c r="AN29" i="4"/>
  <c r="AI29" i="4"/>
  <c r="AL29" i="4"/>
  <c r="AM29" i="4"/>
  <c r="AI31" i="4"/>
  <c r="AO31" i="4"/>
  <c r="AK31" i="4"/>
  <c r="AM31" i="4"/>
  <c r="AP31" i="4"/>
  <c r="AL31" i="4"/>
  <c r="AJ31" i="4"/>
  <c r="AN31" i="4"/>
  <c r="AK21" i="4"/>
  <c r="AO21" i="4"/>
  <c r="AM21" i="4"/>
  <c r="AI21" i="4"/>
  <c r="AP21" i="4"/>
  <c r="AJ21" i="4"/>
  <c r="AL21" i="4"/>
  <c r="AN21" i="4"/>
  <c r="D4" i="14"/>
  <c r="AO9" i="4"/>
  <c r="AJ9" i="4"/>
  <c r="AN9" i="4"/>
  <c r="AI9" i="4"/>
  <c r="AP9" i="4"/>
  <c r="AM9" i="4"/>
  <c r="AL9" i="4"/>
  <c r="AK9" i="4"/>
  <c r="AN12" i="4"/>
  <c r="AP12" i="4"/>
  <c r="AI12" i="4"/>
  <c r="AL12" i="4"/>
  <c r="AM12" i="4"/>
  <c r="AO12" i="4"/>
  <c r="D7" i="14"/>
  <c r="AJ12" i="4"/>
  <c r="AK12" i="4"/>
  <c r="BI127" i="2"/>
  <c r="BF127" i="2"/>
  <c r="BF69" i="2"/>
  <c r="BF73" i="2"/>
  <c r="BF115" i="2"/>
  <c r="BI115" i="2"/>
  <c r="BF117" i="2"/>
  <c r="BI117" i="2"/>
  <c r="BF118" i="2"/>
  <c r="BI118" i="2"/>
  <c r="BI125" i="2"/>
  <c r="BF125" i="2"/>
  <c r="G5" i="12"/>
  <c r="AJ57" i="4"/>
  <c r="AL57" i="4"/>
  <c r="AN57" i="4"/>
  <c r="AM57" i="4"/>
  <c r="AI57" i="4"/>
  <c r="AO57" i="4"/>
  <c r="AP57" i="4"/>
  <c r="AK57" i="4"/>
  <c r="AK61" i="4"/>
  <c r="AJ61" i="4"/>
  <c r="AP61" i="4"/>
  <c r="AM61" i="4"/>
  <c r="AO61" i="4"/>
  <c r="AN61" i="4"/>
  <c r="AI61" i="4"/>
  <c r="AL61" i="4"/>
  <c r="AM49" i="4"/>
  <c r="AK49" i="4"/>
  <c r="AO49" i="4"/>
  <c r="AN49" i="4"/>
  <c r="AJ49" i="4"/>
  <c r="AI49" i="4"/>
  <c r="AL49" i="4"/>
  <c r="AP49" i="4"/>
  <c r="AN36" i="4"/>
  <c r="AK36" i="4"/>
  <c r="AP36" i="4"/>
  <c r="AO36" i="4"/>
  <c r="AL36" i="4"/>
  <c r="AJ36" i="4"/>
  <c r="AM36" i="4"/>
  <c r="AI36" i="4"/>
  <c r="AL38" i="4"/>
  <c r="AO38" i="4"/>
  <c r="AI38" i="4"/>
  <c r="AM38" i="4"/>
  <c r="AK38" i="4"/>
  <c r="AJ38" i="4"/>
  <c r="AP38" i="4"/>
  <c r="AN38" i="4"/>
  <c r="AN27" i="4"/>
  <c r="AI27" i="4"/>
  <c r="AJ27" i="4"/>
  <c r="AO27" i="4"/>
  <c r="AP27" i="4"/>
  <c r="AL27" i="4"/>
  <c r="AM27" i="4"/>
  <c r="AK27" i="4"/>
  <c r="AK30" i="4"/>
  <c r="AP30" i="4"/>
  <c r="AM30" i="4"/>
  <c r="AJ30" i="4"/>
  <c r="AL30" i="4"/>
  <c r="AO30" i="4"/>
  <c r="AN30" i="4"/>
  <c r="AI30" i="4"/>
  <c r="AI18" i="4"/>
  <c r="AL18" i="4"/>
  <c r="AM18" i="4"/>
  <c r="AO18" i="4"/>
  <c r="AN18" i="4"/>
  <c r="AP18" i="4"/>
  <c r="AK18" i="4"/>
  <c r="AK8" i="4"/>
  <c r="AP8" i="4"/>
  <c r="AL8" i="4"/>
  <c r="AM8" i="4"/>
  <c r="AJ8" i="4"/>
  <c r="D3" i="14"/>
  <c r="AI8" i="4"/>
  <c r="AN8" i="4"/>
  <c r="AO8" i="4"/>
  <c r="AI11" i="4"/>
  <c r="AM11" i="4"/>
  <c r="AO11" i="4"/>
  <c r="D6" i="14"/>
  <c r="AP11" i="4"/>
  <c r="AK11" i="4"/>
  <c r="AN11" i="4"/>
  <c r="AJ11" i="4"/>
  <c r="AL11" i="4"/>
  <c r="G4" i="12"/>
  <c r="G11" i="12"/>
  <c r="G60" i="12"/>
  <c r="G57" i="12"/>
  <c r="G46" i="12"/>
  <c r="G53" i="12"/>
  <c r="G97" i="12"/>
  <c r="G105" i="12"/>
  <c r="BE77" i="2" l="1"/>
  <c r="BE78" i="2" s="1"/>
  <c r="BE79" i="2" s="1"/>
  <c r="BE80" i="2" s="1"/>
  <c r="BF80" i="2" s="1"/>
  <c r="X3" i="7"/>
  <c r="H26" i="1"/>
  <c r="Y3" i="7" s="1"/>
  <c r="DL66" i="2"/>
  <c r="DL128" i="2" s="1"/>
  <c r="DK66" i="2"/>
  <c r="DK128" i="2" s="1"/>
  <c r="DJ66" i="2"/>
  <c r="DJ128" i="2" s="1"/>
  <c r="H27" i="1"/>
  <c r="Q38" i="1"/>
  <c r="AI43" i="4"/>
  <c r="AI24" i="4"/>
  <c r="BF71" i="2"/>
  <c r="BF75" i="2"/>
  <c r="BF79" i="2"/>
  <c r="BF74" i="2"/>
  <c r="BF76" i="2"/>
  <c r="BE81" i="2"/>
  <c r="BF78" i="2"/>
  <c r="BF77" i="2"/>
  <c r="BF72" i="2"/>
  <c r="BI17" i="2"/>
  <c r="A17" i="13"/>
  <c r="A17" i="12"/>
  <c r="BI18" i="2"/>
  <c r="BI20" i="2"/>
  <c r="BI19" i="2"/>
  <c r="A13" i="13"/>
  <c r="A13" i="12"/>
  <c r="AC3" i="7"/>
  <c r="BI14" i="2"/>
  <c r="BI12" i="2"/>
  <c r="BH22" i="2"/>
  <c r="BI16" i="2"/>
  <c r="BI15" i="2"/>
  <c r="BI13" i="2"/>
  <c r="BF70" i="2"/>
  <c r="BF68" i="2"/>
  <c r="BI11" i="2"/>
  <c r="BI10" i="2"/>
  <c r="BI9" i="2"/>
  <c r="A127" i="13" s="1"/>
  <c r="BI8" i="2"/>
  <c r="BI7" i="2"/>
  <c r="BI6" i="2"/>
  <c r="AP7" i="4"/>
  <c r="AP14" i="4" s="1"/>
  <c r="AM24" i="4"/>
  <c r="AN24" i="4"/>
  <c r="AJ14" i="4"/>
  <c r="AL7" i="4"/>
  <c r="AL14" i="4" s="1"/>
  <c r="AK43" i="4"/>
  <c r="AK24" i="4"/>
  <c r="AJ24" i="4"/>
  <c r="AO7" i="4"/>
  <c r="AO14" i="4" s="1"/>
  <c r="AL53" i="4"/>
  <c r="AJ33" i="4"/>
  <c r="AO24" i="4"/>
  <c r="AO53" i="4"/>
  <c r="AL24" i="4"/>
  <c r="AI53" i="4"/>
  <c r="AP24" i="4"/>
  <c r="AI33" i="4"/>
  <c r="AI14" i="4"/>
  <c r="AN7" i="4"/>
  <c r="AN14" i="4" s="1"/>
  <c r="AM7" i="4"/>
  <c r="AM14" i="4" s="1"/>
  <c r="AK53" i="4"/>
  <c r="AK33" i="4"/>
  <c r="AP33" i="4"/>
  <c r="AO43" i="4"/>
  <c r="AP53" i="4"/>
  <c r="AJ53" i="4"/>
  <c r="AP43" i="4"/>
  <c r="AM33" i="4"/>
  <c r="AK63" i="4"/>
  <c r="AN63" i="4"/>
  <c r="AM63" i="4"/>
  <c r="AK14" i="4"/>
  <c r="AJ43" i="4"/>
  <c r="AL33" i="4"/>
  <c r="AO33" i="4"/>
  <c r="AN33" i="4"/>
  <c r="AL43" i="4"/>
  <c r="AN43" i="4"/>
  <c r="AI63" i="4"/>
  <c r="AJ63" i="4"/>
  <c r="AO63" i="4"/>
  <c r="AP63" i="4"/>
  <c r="T41" i="1" l="1"/>
  <c r="L40" i="1"/>
  <c r="AD3" i="7"/>
  <c r="AR14" i="4"/>
  <c r="H33" i="1" s="1"/>
  <c r="AQ14" i="4"/>
  <c r="A1223" i="13"/>
  <c r="A1101" i="13"/>
  <c r="A979" i="13"/>
  <c r="A857" i="13"/>
  <c r="A735" i="13"/>
  <c r="A613" i="13"/>
  <c r="A491" i="13"/>
  <c r="A369" i="13"/>
  <c r="A247" i="13"/>
  <c r="A125" i="13"/>
  <c r="A1224" i="13"/>
  <c r="A1102" i="13"/>
  <c r="A980" i="13"/>
  <c r="A858" i="13"/>
  <c r="A736" i="13"/>
  <c r="A614" i="13"/>
  <c r="A492" i="13"/>
  <c r="A370" i="13"/>
  <c r="A248" i="13"/>
  <c r="A126" i="13"/>
  <c r="A1222" i="13"/>
  <c r="A1100" i="13"/>
  <c r="A978" i="13"/>
  <c r="A856" i="13"/>
  <c r="A734" i="13"/>
  <c r="A612" i="13"/>
  <c r="A490" i="13"/>
  <c r="A368" i="13"/>
  <c r="A246" i="13"/>
  <c r="A124" i="13"/>
  <c r="AQ33" i="4"/>
  <c r="BE82" i="2"/>
  <c r="BF81" i="2"/>
  <c r="BH23" i="2"/>
  <c r="BI22" i="2"/>
  <c r="A15" i="12"/>
  <c r="A15" i="13"/>
  <c r="A16" i="13"/>
  <c r="A16" i="12"/>
  <c r="A14" i="13"/>
  <c r="A14" i="12"/>
  <c r="A4" i="12"/>
  <c r="A4" i="13"/>
  <c r="A3" i="12"/>
  <c r="A3" i="13"/>
  <c r="A6" i="12"/>
  <c r="A6" i="13"/>
  <c r="A11" i="12"/>
  <c r="A11" i="13"/>
  <c r="A8" i="13"/>
  <c r="A8" i="12"/>
  <c r="A2" i="12"/>
  <c r="A2" i="13"/>
  <c r="A5" i="12"/>
  <c r="A5" i="13"/>
  <c r="A9" i="12"/>
  <c r="A9" i="13"/>
  <c r="A7" i="12"/>
  <c r="A7" i="13"/>
  <c r="A12" i="13"/>
  <c r="A12" i="12"/>
  <c r="A10" i="13"/>
  <c r="A10" i="12"/>
  <c r="AR24" i="4"/>
  <c r="H34" i="1" s="1"/>
  <c r="Z3" i="7"/>
  <c r="AQ24" i="4"/>
  <c r="AR33" i="4"/>
  <c r="Q33" i="1" s="1"/>
  <c r="AE3" i="7" l="1"/>
  <c r="Q40" i="1"/>
  <c r="H35" i="1"/>
  <c r="A18" i="12"/>
  <c r="A18" i="13"/>
  <c r="U54" i="4"/>
  <c r="Y54" i="4"/>
  <c r="AC54" i="4"/>
  <c r="BE83" i="2"/>
  <c r="BF82" i="2"/>
  <c r="BH24" i="2"/>
  <c r="BI23" i="2"/>
  <c r="A39" i="14"/>
  <c r="A49" i="14"/>
  <c r="AS54" i="4"/>
  <c r="AF3" i="7" l="1"/>
  <c r="Q42" i="1"/>
  <c r="AG3" i="7" s="1"/>
  <c r="A19" i="12"/>
  <c r="A19" i="13"/>
  <c r="BE84" i="2"/>
  <c r="BF83" i="2"/>
  <c r="BH25" i="2"/>
  <c r="BI24" i="2"/>
  <c r="A20" i="12" l="1"/>
  <c r="A20" i="13"/>
  <c r="BE85" i="2"/>
  <c r="BF84" i="2"/>
  <c r="BH26" i="2"/>
  <c r="BI25" i="2"/>
  <c r="A21" i="12" l="1"/>
  <c r="A21" i="13"/>
  <c r="BE86" i="2"/>
  <c r="BF85" i="2"/>
  <c r="BH27" i="2"/>
  <c r="BI26" i="2"/>
  <c r="A22" i="12" l="1"/>
  <c r="A22" i="13"/>
  <c r="BE87" i="2"/>
  <c r="BF86" i="2"/>
  <c r="BH28" i="2"/>
  <c r="BI27" i="2"/>
  <c r="A23" i="12" l="1"/>
  <c r="A23" i="13"/>
  <c r="BE88" i="2"/>
  <c r="BF87" i="2"/>
  <c r="BH29" i="2"/>
  <c r="BI28" i="2"/>
  <c r="A24" i="12" l="1"/>
  <c r="A24" i="13"/>
  <c r="BE89" i="2"/>
  <c r="BF88" i="2"/>
  <c r="BH30" i="2"/>
  <c r="BI29" i="2"/>
  <c r="A25" i="12" l="1"/>
  <c r="A25" i="13"/>
  <c r="BE90" i="2"/>
  <c r="BF89" i="2"/>
  <c r="BH31" i="2"/>
  <c r="BI30" i="2"/>
  <c r="A26" i="12" l="1"/>
  <c r="A26" i="13"/>
  <c r="BE91" i="2"/>
  <c r="BF90" i="2"/>
  <c r="BH32" i="2"/>
  <c r="BI31" i="2"/>
  <c r="A27" i="12" l="1"/>
  <c r="A27" i="13"/>
  <c r="BE92" i="2"/>
  <c r="BF91" i="2"/>
  <c r="BH33" i="2"/>
  <c r="BI32" i="2"/>
  <c r="A28" i="12" l="1"/>
  <c r="A28" i="13"/>
  <c r="BE93" i="2"/>
  <c r="BF92" i="2"/>
  <c r="BH34" i="2"/>
  <c r="BI33" i="2"/>
  <c r="A29" i="12" l="1"/>
  <c r="A29" i="13"/>
  <c r="BE94" i="2"/>
  <c r="BF93" i="2"/>
  <c r="BH35" i="2"/>
  <c r="BI34" i="2"/>
  <c r="A30" i="12" l="1"/>
  <c r="A30" i="13"/>
  <c r="BE95" i="2"/>
  <c r="BF94" i="2"/>
  <c r="BH36" i="2"/>
  <c r="BI35" i="2"/>
  <c r="A31" i="12" l="1"/>
  <c r="A31" i="13"/>
  <c r="BE96" i="2"/>
  <c r="BF95" i="2"/>
  <c r="BH37" i="2"/>
  <c r="BI36" i="2"/>
  <c r="A32" i="12" l="1"/>
  <c r="A32" i="13"/>
  <c r="BE97" i="2"/>
  <c r="BF96" i="2"/>
  <c r="BH38" i="2"/>
  <c r="BI37" i="2"/>
  <c r="A33" i="12" l="1"/>
  <c r="A33" i="13"/>
  <c r="BE98" i="2"/>
  <c r="BF97" i="2"/>
  <c r="BH39" i="2"/>
  <c r="BI38" i="2"/>
  <c r="A34" i="12" l="1"/>
  <c r="A1254" i="13"/>
  <c r="A1132" i="13"/>
  <c r="A1010" i="13"/>
  <c r="A888" i="13"/>
  <c r="A766" i="13"/>
  <c r="A644" i="13"/>
  <c r="A522" i="13"/>
  <c r="A400" i="13"/>
  <c r="A278" i="13"/>
  <c r="A156" i="13"/>
  <c r="A34" i="13"/>
  <c r="BE99" i="2"/>
  <c r="BF98" i="2"/>
  <c r="BH40" i="2"/>
  <c r="BI39" i="2"/>
  <c r="BE100" i="2" l="1"/>
  <c r="BF99" i="2"/>
  <c r="BH41" i="2"/>
  <c r="BI40" i="2"/>
  <c r="BF100" i="2" l="1"/>
  <c r="BE101" i="2"/>
  <c r="BI41" i="2"/>
  <c r="BH42" i="2"/>
  <c r="BE102" i="2" l="1"/>
  <c r="BF101" i="2"/>
  <c r="BH43" i="2"/>
  <c r="BI42" i="2"/>
  <c r="BE103" i="2" l="1"/>
  <c r="BF102" i="2"/>
  <c r="A38" i="12"/>
  <c r="A38" i="13"/>
  <c r="BH44" i="2"/>
  <c r="BI43" i="2"/>
  <c r="BE104" i="2" l="1"/>
  <c r="BF103" i="2"/>
  <c r="BH45" i="2"/>
  <c r="BI44" i="2"/>
  <c r="A39" i="13"/>
  <c r="A39" i="12"/>
  <c r="BE105" i="2" l="1"/>
  <c r="BF104" i="2"/>
  <c r="A40" i="13"/>
  <c r="A40" i="12"/>
  <c r="BH46" i="2"/>
  <c r="BI45" i="2"/>
  <c r="BE106" i="2" l="1"/>
  <c r="BF105" i="2"/>
  <c r="BH47" i="2"/>
  <c r="BI46" i="2"/>
  <c r="A41" i="12"/>
  <c r="A41" i="13"/>
  <c r="BE107" i="2" l="1"/>
  <c r="BF106" i="2"/>
  <c r="A42" i="13"/>
  <c r="A42" i="12"/>
  <c r="BH48" i="2"/>
  <c r="BI47" i="2"/>
  <c r="BE108" i="2" l="1"/>
  <c r="BF107" i="2"/>
  <c r="A43" i="12"/>
  <c r="A43" i="13"/>
  <c r="BH49" i="2"/>
  <c r="BI48" i="2"/>
  <c r="BE109" i="2" l="1"/>
  <c r="BF108" i="2"/>
  <c r="A44" i="13"/>
  <c r="A44" i="12"/>
  <c r="BH50" i="2"/>
  <c r="BI49" i="2"/>
  <c r="BE110" i="2" l="1"/>
  <c r="BF109" i="2"/>
  <c r="A45" i="12"/>
  <c r="A45" i="13"/>
  <c r="BH51" i="2"/>
  <c r="BI50" i="2"/>
  <c r="BE111" i="2" l="1"/>
  <c r="BF110" i="2"/>
  <c r="A46" i="13"/>
  <c r="A46" i="12"/>
  <c r="BH52" i="2"/>
  <c r="BI51" i="2"/>
  <c r="BE112" i="2" l="1"/>
  <c r="BF111" i="2"/>
  <c r="A47" i="12"/>
  <c r="A47" i="13"/>
  <c r="BH53" i="2"/>
  <c r="BI52" i="2"/>
  <c r="BE113" i="2" l="1"/>
  <c r="BF112" i="2"/>
  <c r="A48" i="13"/>
  <c r="A48" i="12"/>
  <c r="BH54" i="2"/>
  <c r="BI53" i="2"/>
  <c r="BE114" i="2" l="1"/>
  <c r="BF113" i="2"/>
  <c r="A49" i="12"/>
  <c r="A49" i="13"/>
  <c r="BH55" i="2"/>
  <c r="BI54" i="2"/>
  <c r="BE115" i="2" l="1"/>
  <c r="BE116" i="2" s="1"/>
  <c r="BE117" i="2" s="1"/>
  <c r="BE118" i="2" s="1"/>
  <c r="BE119" i="2" s="1"/>
  <c r="BE120" i="2" s="1"/>
  <c r="BE121" i="2" s="1"/>
  <c r="BE122" i="2" s="1"/>
  <c r="BE123" i="2" s="1"/>
  <c r="BE124" i="2" s="1"/>
  <c r="BE125" i="2" s="1"/>
  <c r="BE126" i="2" s="1"/>
  <c r="BE127" i="2" s="1"/>
  <c r="M132" i="4" s="1"/>
  <c r="BF114" i="2"/>
  <c r="A50" i="13"/>
  <c r="A50" i="12"/>
  <c r="BH56" i="2"/>
  <c r="BI55" i="2"/>
  <c r="N151" i="4" l="1"/>
  <c r="N192" i="4"/>
  <c r="N167" i="4"/>
  <c r="N134" i="4"/>
  <c r="N150" i="4"/>
  <c r="N159" i="4"/>
  <c r="N155" i="4"/>
  <c r="N181" i="4"/>
  <c r="N157" i="4"/>
  <c r="N180" i="4"/>
  <c r="N177" i="4"/>
  <c r="N166" i="4"/>
  <c r="N187" i="4"/>
  <c r="N160" i="4"/>
  <c r="N142" i="4"/>
  <c r="N149" i="4"/>
  <c r="N158" i="4"/>
  <c r="N185" i="4"/>
  <c r="N182" i="4"/>
  <c r="N176" i="4"/>
  <c r="N174" i="4"/>
  <c r="N141" i="4"/>
  <c r="N165" i="4"/>
  <c r="N189" i="4"/>
  <c r="N147" i="4"/>
  <c r="N162" i="4"/>
  <c r="N140" i="4"/>
  <c r="N186" i="4"/>
  <c r="N188" i="4"/>
  <c r="N154" i="4"/>
  <c r="N172" i="4"/>
  <c r="N163" i="4"/>
  <c r="N190" i="4"/>
  <c r="N173" i="4"/>
  <c r="N135" i="4"/>
  <c r="N164" i="4"/>
  <c r="N171" i="4"/>
  <c r="N178" i="4"/>
  <c r="N136" i="4"/>
  <c r="N148" i="4"/>
  <c r="N156" i="4"/>
  <c r="N137" i="4"/>
  <c r="N184" i="4"/>
  <c r="N170" i="4"/>
  <c r="N191" i="4"/>
  <c r="N138" i="4"/>
  <c r="N153" i="4"/>
  <c r="N139" i="4"/>
  <c r="N146" i="4"/>
  <c r="N133" i="4"/>
  <c r="N169" i="4"/>
  <c r="N161" i="4"/>
  <c r="N152" i="4"/>
  <c r="N183" i="4"/>
  <c r="N143" i="4"/>
  <c r="N175" i="4"/>
  <c r="N145" i="4"/>
  <c r="N144" i="4"/>
  <c r="N168" i="4"/>
  <c r="N179" i="4"/>
  <c r="A51" i="12"/>
  <c r="A51" i="13"/>
  <c r="BH57" i="2"/>
  <c r="BI56" i="2"/>
  <c r="BH58" i="2" l="1"/>
  <c r="BI57" i="2"/>
  <c r="A52" i="13"/>
  <c r="A52" i="12"/>
  <c r="A53" i="12" l="1"/>
  <c r="A53" i="13"/>
  <c r="BH59" i="2"/>
  <c r="BI58" i="2"/>
  <c r="A54" i="12" l="1"/>
  <c r="A54" i="13"/>
  <c r="BH60" i="2"/>
  <c r="BI59" i="2"/>
  <c r="A55" i="12" l="1"/>
  <c r="A55" i="13"/>
  <c r="BH61" i="2"/>
  <c r="BI60" i="2"/>
  <c r="A56" i="12" l="1"/>
  <c r="A56" i="13"/>
  <c r="BH62" i="2"/>
  <c r="BI61" i="2"/>
  <c r="A57" i="12" l="1"/>
  <c r="A57" i="13"/>
  <c r="BH63" i="2"/>
  <c r="BI62" i="2"/>
  <c r="A58" i="12" l="1"/>
  <c r="A58" i="13"/>
  <c r="BH64" i="2"/>
  <c r="BI63" i="2"/>
  <c r="A59" i="13" l="1"/>
  <c r="A59" i="12"/>
  <c r="BH65" i="2"/>
  <c r="BH66" i="2" s="1"/>
  <c r="BH67" i="2" s="1"/>
  <c r="BH68" i="2" s="1"/>
  <c r="BI64" i="2"/>
  <c r="A60" i="13" l="1"/>
  <c r="A60" i="12"/>
  <c r="BI65" i="2"/>
  <c r="A61" i="12" l="1"/>
  <c r="A61" i="13"/>
  <c r="BI94" i="2" l="1"/>
  <c r="BI95" i="2" l="1"/>
  <c r="BI96" i="2" l="1"/>
  <c r="BI97" i="2" l="1"/>
  <c r="BI98" i="2" l="1"/>
  <c r="BI99" i="2" l="1"/>
  <c r="BI100" i="2" l="1"/>
  <c r="BI101" i="2" l="1"/>
  <c r="BI102" i="2" l="1"/>
  <c r="A97" i="13"/>
  <c r="A97" i="12"/>
  <c r="A98" i="12" l="1"/>
  <c r="A98" i="13"/>
  <c r="BI103" i="2"/>
  <c r="BI104" i="2" l="1"/>
  <c r="A99" i="12"/>
  <c r="A99" i="13"/>
  <c r="A100" i="12" l="1"/>
  <c r="A100" i="13"/>
  <c r="BI105" i="2"/>
  <c r="A101" i="13" l="1"/>
  <c r="A101" i="12"/>
  <c r="BI106" i="2"/>
  <c r="BI107" i="2" l="1"/>
  <c r="A102" i="12"/>
  <c r="A102" i="13"/>
  <c r="A103" i="12" l="1"/>
  <c r="A103" i="13"/>
  <c r="BI108" i="2"/>
  <c r="A104" i="13" l="1"/>
  <c r="A104" i="12"/>
  <c r="BI109" i="2"/>
  <c r="BI110" i="2" l="1"/>
  <c r="A105" i="13"/>
  <c r="A105" i="12"/>
  <c r="A106" i="12" l="1"/>
  <c r="A106" i="13"/>
  <c r="BI111" i="2"/>
  <c r="A107" i="12" l="1"/>
  <c r="A107" i="13"/>
  <c r="BI112" i="2"/>
  <c r="BI113" i="2" l="1"/>
  <c r="A108" i="12"/>
  <c r="A108" i="13"/>
  <c r="BI114" i="2" l="1"/>
  <c r="A109" i="13"/>
  <c r="A109" i="12"/>
  <c r="A110" i="12" l="1"/>
  <c r="A110" i="13"/>
  <c r="AC16" i="4" l="1"/>
  <c r="AC45" i="4"/>
  <c r="AE45" i="4"/>
  <c r="AD9" i="4"/>
  <c r="AS16" i="4"/>
  <c r="J11" i="14" s="1"/>
  <c r="W58" i="4"/>
  <c r="Z47" i="4"/>
  <c r="U36" i="4"/>
  <c r="U35" i="4"/>
  <c r="Y55" i="4"/>
  <c r="W46" i="4"/>
  <c r="X58" i="4"/>
  <c r="W45" i="4"/>
  <c r="X57" i="4"/>
  <c r="AB46" i="4"/>
  <c r="V48" i="4"/>
  <c r="AC55" i="4"/>
  <c r="L13" i="14"/>
  <c r="K42" i="14"/>
  <c r="AU58" i="4"/>
  <c r="L53" i="14" s="1"/>
  <c r="AT55" i="4"/>
  <c r="K50" i="14" s="1"/>
  <c r="M13" i="14"/>
  <c r="AV58" i="4"/>
  <c r="M53" i="14" s="1"/>
  <c r="J13" i="14"/>
  <c r="J53" i="14"/>
  <c r="AS9" i="4"/>
  <c r="J4" i="14" s="1"/>
  <c r="AV36" i="4"/>
  <c r="M31" i="14" s="1"/>
  <c r="AT56" i="4"/>
  <c r="K51" i="14" s="1"/>
  <c r="AF55" i="4"/>
  <c r="L41" i="14"/>
  <c r="AU35" i="4"/>
  <c r="L30" i="14" s="1"/>
  <c r="M42" i="14"/>
  <c r="AF57" i="4"/>
  <c r="AF58" i="4"/>
  <c r="AB47" i="4"/>
  <c r="V46" i="4"/>
  <c r="Y46" i="4"/>
  <c r="U46" i="4"/>
  <c r="W55" i="4"/>
  <c r="V45" i="4"/>
  <c r="Z58" i="4"/>
  <c r="X55" i="4"/>
  <c r="U55" i="4"/>
  <c r="AB45" i="4"/>
  <c r="Y45" i="4"/>
  <c r="W20" i="4"/>
  <c r="U9" i="4"/>
  <c r="V16" i="4"/>
  <c r="W16" i="4"/>
  <c r="X20" i="4"/>
  <c r="W36" i="4"/>
  <c r="V57" i="4"/>
  <c r="Z48" i="4"/>
  <c r="V20" i="4"/>
  <c r="U20" i="4"/>
  <c r="AB57" i="4"/>
  <c r="V19" i="4"/>
  <c r="V47" i="4"/>
  <c r="X19" i="4"/>
  <c r="AA58" i="4"/>
  <c r="AT9" i="4"/>
  <c r="K4" i="14" s="1"/>
  <c r="AS36" i="4"/>
  <c r="J31" i="14" s="1"/>
  <c r="AU56" i="4"/>
  <c r="L51" i="14" s="1"/>
  <c r="AS45" i="4"/>
  <c r="J40" i="14" s="1"/>
  <c r="AU9" i="4"/>
  <c r="L4" i="14" s="1"/>
  <c r="L42" i="14"/>
  <c r="AS35" i="4"/>
  <c r="J30" i="14" s="1"/>
  <c r="M43" i="14"/>
  <c r="AV55" i="4"/>
  <c r="M50" i="14" s="1"/>
  <c r="K13" i="14"/>
  <c r="AT58" i="4"/>
  <c r="K53" i="14" s="1"/>
  <c r="AV45" i="4"/>
  <c r="M40" i="14" s="1"/>
  <c r="AV57" i="4"/>
  <c r="M52" i="14" s="1"/>
  <c r="J14" i="14"/>
  <c r="AU55" i="4"/>
  <c r="L50" i="14" s="1"/>
  <c r="AC56" i="4"/>
  <c r="AE58" i="4"/>
  <c r="W9" i="4"/>
  <c r="W10" i="4"/>
  <c r="AA55" i="4"/>
  <c r="U47" i="4"/>
  <c r="Y47" i="4"/>
  <c r="W57" i="4"/>
  <c r="U57" i="4"/>
  <c r="V58" i="4"/>
  <c r="Z55" i="4"/>
  <c r="V36" i="4"/>
  <c r="U10" i="4"/>
  <c r="U16" i="4"/>
  <c r="W7" i="4"/>
  <c r="Z57" i="4"/>
  <c r="X10" i="4"/>
  <c r="AA48" i="4"/>
  <c r="X9" i="4"/>
  <c r="X36" i="4"/>
  <c r="AA56" i="4"/>
  <c r="X46" i="4"/>
  <c r="V10" i="4"/>
  <c r="AT10" i="4"/>
  <c r="K5" i="14" s="1"/>
  <c r="K41" i="14"/>
  <c r="AU57" i="4"/>
  <c r="L52" i="14" s="1"/>
  <c r="AT35" i="4"/>
  <c r="K30" i="14" s="1"/>
  <c r="AU10" i="4"/>
  <c r="L5" i="14" s="1"/>
  <c r="AV56" i="4"/>
  <c r="M51" i="14" s="1"/>
  <c r="AV10" i="4"/>
  <c r="M5" i="14" s="1"/>
  <c r="J51" i="14"/>
  <c r="AS55" i="4"/>
  <c r="J50" i="14" s="1"/>
  <c r="K14" i="14"/>
  <c r="AE56" i="4"/>
  <c r="M14" i="14"/>
  <c r="AC58" i="4"/>
  <c r="AU36" i="4"/>
  <c r="L31" i="14" s="1"/>
  <c r="AE57" i="4"/>
  <c r="U19" i="4"/>
  <c r="Y57" i="4"/>
  <c r="X48" i="4"/>
  <c r="V55" i="4"/>
  <c r="V56" i="4"/>
  <c r="Z46" i="4"/>
  <c r="AD56" i="4"/>
  <c r="AV9" i="4"/>
  <c r="M4" i="14" s="1"/>
  <c r="AV35" i="4"/>
  <c r="M30" i="14" s="1"/>
  <c r="K43" i="14"/>
  <c r="AA46" i="4"/>
  <c r="AT16" i="4"/>
  <c r="K11" i="14" s="1"/>
  <c r="W48" i="4"/>
  <c r="AA57" i="4"/>
  <c r="W35" i="4"/>
  <c r="Y56" i="4"/>
  <c r="Y58" i="4"/>
  <c r="X47" i="4"/>
  <c r="AF56" i="4"/>
  <c r="L43" i="14"/>
  <c r="AS10" i="4"/>
  <c r="J5" i="14" s="1"/>
  <c r="AT36" i="4"/>
  <c r="K31" i="14" s="1"/>
  <c r="L14" i="14"/>
  <c r="U48" i="4"/>
  <c r="AA45" i="4"/>
  <c r="AB58" i="4"/>
  <c r="AD16" i="4"/>
  <c r="AU7" i="4"/>
  <c r="L2" i="14" s="1"/>
  <c r="W47" i="4"/>
  <c r="Z45" i="4"/>
  <c r="X45" i="4"/>
  <c r="U58" i="4"/>
  <c r="Z56" i="4"/>
  <c r="Y48" i="4"/>
  <c r="AC57" i="4"/>
  <c r="AT45" i="4"/>
  <c r="K40" i="14" s="1"/>
  <c r="AD57" i="4"/>
  <c r="AU45" i="4"/>
  <c r="L40" i="14" s="1"/>
  <c r="AD55" i="4"/>
  <c r="AB56" i="4"/>
  <c r="X35" i="4"/>
  <c r="V35" i="4"/>
  <c r="AE10" i="4"/>
  <c r="AU16" i="4"/>
  <c r="L11" i="14" s="1"/>
  <c r="W19" i="4"/>
  <c r="U45" i="4"/>
  <c r="AB48" i="4"/>
  <c r="U56" i="4"/>
  <c r="AB55" i="4"/>
  <c r="V9" i="4"/>
  <c r="J52" i="14"/>
  <c r="AT57" i="4"/>
  <c r="K52" i="14" s="1"/>
  <c r="M41" i="14"/>
  <c r="AD58" i="4"/>
  <c r="W56" i="4"/>
  <c r="AA47" i="4"/>
  <c r="X56" i="4"/>
  <c r="AF20" i="4"/>
  <c r="U7" i="4"/>
  <c r="AF9" i="4"/>
  <c r="AD45" i="4"/>
  <c r="AE36" i="4"/>
  <c r="AC19" i="4"/>
  <c r="AF19" i="4"/>
  <c r="AV7" i="4"/>
  <c r="M2" i="14" s="1"/>
  <c r="X18" i="4"/>
  <c r="AV8" i="4"/>
  <c r="M3" i="14" s="1"/>
  <c r="X7" i="4"/>
  <c r="L12" i="14"/>
  <c r="AT8" i="4"/>
  <c r="K3" i="14" s="1"/>
  <c r="U8" i="4"/>
  <c r="W8" i="4"/>
  <c r="V7" i="4"/>
  <c r="AD18" i="4"/>
  <c r="AV16" i="4"/>
  <c r="M11" i="14" s="1"/>
  <c r="AT7" i="4"/>
  <c r="K2" i="14" s="1"/>
  <c r="K12" i="14"/>
  <c r="W18" i="4"/>
  <c r="X16" i="4"/>
  <c r="J12" i="14"/>
  <c r="AU8" i="4"/>
  <c r="L3" i="14" s="1"/>
  <c r="X8" i="4"/>
  <c r="AE18" i="4"/>
  <c r="AE8" i="4"/>
  <c r="V8" i="4"/>
  <c r="AS7" i="4"/>
  <c r="J2" i="14" s="1"/>
  <c r="AS8" i="4"/>
  <c r="J3" i="14" s="1"/>
  <c r="M12" i="14"/>
  <c r="V18" i="4"/>
  <c r="U18" i="4"/>
  <c r="AC35" i="4" l="1"/>
  <c r="AC36" i="4"/>
  <c r="AF48" i="4"/>
  <c r="AC48" i="4"/>
  <c r="AD35" i="4"/>
  <c r="AD10" i="4"/>
  <c r="J58" i="4"/>
  <c r="J56" i="4"/>
  <c r="J45" i="4"/>
  <c r="J55" i="4"/>
  <c r="AN47" i="4"/>
  <c r="AN53" i="4" s="1"/>
  <c r="AL58" i="4"/>
  <c r="AL63" i="4" s="1"/>
  <c r="J57" i="4"/>
  <c r="AM48" i="4"/>
  <c r="AM53" i="4" s="1"/>
  <c r="AM35" i="4"/>
  <c r="AM43" i="4" s="1"/>
  <c r="AR43" i="4" s="1"/>
  <c r="Q34" i="1" s="1"/>
  <c r="Q35" i="1" s="1"/>
  <c r="P36" i="1" s="1"/>
  <c r="AE47" i="4"/>
  <c r="J47" i="4" s="1"/>
  <c r="AE48" i="4"/>
  <c r="AC46" i="4"/>
  <c r="AD46" i="4"/>
  <c r="AF35" i="4"/>
  <c r="AF36" i="4"/>
  <c r="AF16" i="4"/>
  <c r="AC18" i="4"/>
  <c r="AD7" i="4"/>
  <c r="AD8" i="4"/>
  <c r="AF7" i="4"/>
  <c r="AC8" i="4"/>
  <c r="AC7" i="4"/>
  <c r="AQ43" i="4" l="1"/>
  <c r="AR53" i="4"/>
  <c r="J48" i="4"/>
  <c r="AQ63" i="4"/>
  <c r="AR63" i="4"/>
  <c r="AQ53" i="4"/>
  <c r="AS44" i="4" s="1"/>
  <c r="J46" i="4"/>
  <c r="L39" i="1" l="1"/>
  <c r="T39" i="1" s="1"/>
  <c r="N47" i="1" s="1"/>
  <c r="AE7" i="4"/>
  <c r="J7" i="4" s="1"/>
  <c r="AD36" i="4"/>
  <c r="J36" i="4" s="1"/>
  <c r="AE16" i="4"/>
  <c r="J16" i="4" s="1"/>
  <c r="AF8" i="4"/>
  <c r="J8" i="4" s="1"/>
  <c r="AC10" i="4"/>
  <c r="AF10" i="4"/>
  <c r="AE35" i="4"/>
  <c r="J35" i="4" s="1"/>
  <c r="AF18" i="4"/>
  <c r="J18" i="4" s="1"/>
  <c r="AC9" i="4"/>
  <c r="AE9" i="4"/>
  <c r="AC20" i="4"/>
  <c r="AD20" i="4"/>
  <c r="AE20" i="4"/>
  <c r="AD19" i="4"/>
  <c r="AE19" i="4"/>
  <c r="AF47" i="4"/>
  <c r="AF45" i="4"/>
  <c r="AE46" i="4"/>
  <c r="AF46" i="4"/>
  <c r="AD47" i="4"/>
  <c r="AC47" i="4"/>
  <c r="AE55" i="4"/>
  <c r="AD48" i="4"/>
  <c r="BI68" i="2"/>
  <c r="A64" i="12" s="1"/>
  <c r="BH69" i="2"/>
  <c r="BH70" i="2" s="1"/>
  <c r="BI70" i="2" s="1"/>
  <c r="A66" i="12" l="1"/>
  <c r="A1286" i="13"/>
  <c r="A1164" i="13"/>
  <c r="A1042" i="13"/>
  <c r="A920" i="13"/>
  <c r="A798" i="13"/>
  <c r="A676" i="13"/>
  <c r="A554" i="13"/>
  <c r="A432" i="13"/>
  <c r="A310" i="13"/>
  <c r="A188" i="13"/>
  <c r="A66" i="13"/>
  <c r="A1284" i="13"/>
  <c r="A1162" i="13"/>
  <c r="A1040" i="13"/>
  <c r="A918" i="13"/>
  <c r="A796" i="13"/>
  <c r="A674" i="13"/>
  <c r="A552" i="13"/>
  <c r="A430" i="13"/>
  <c r="A308" i="13"/>
  <c r="A186" i="13"/>
  <c r="A64" i="13"/>
  <c r="BI69" i="2"/>
  <c r="J19" i="4"/>
  <c r="J20" i="4"/>
  <c r="J10" i="4"/>
  <c r="J9" i="4"/>
  <c r="BH71" i="2"/>
  <c r="A65" i="12" l="1"/>
  <c r="A1285" i="13"/>
  <c r="A1163" i="13"/>
  <c r="A1041" i="13"/>
  <c r="A919" i="13"/>
  <c r="A797" i="13"/>
  <c r="A675" i="13"/>
  <c r="A553" i="13"/>
  <c r="A431" i="13"/>
  <c r="A309" i="13"/>
  <c r="A187" i="13"/>
  <c r="A65" i="13"/>
  <c r="BI71" i="2"/>
  <c r="BH72" i="2"/>
  <c r="A67" i="12" l="1"/>
  <c r="A1287" i="13"/>
  <c r="A1165" i="13"/>
  <c r="A1043" i="13"/>
  <c r="A921" i="13"/>
  <c r="A799" i="13"/>
  <c r="A677" i="13"/>
  <c r="A555" i="13"/>
  <c r="A433" i="13"/>
  <c r="A311" i="13"/>
  <c r="A189" i="13"/>
  <c r="A67" i="13"/>
  <c r="BH73" i="2"/>
  <c r="BI72" i="2"/>
  <c r="A68" i="12" l="1"/>
  <c r="A68" i="13"/>
  <c r="BH74" i="2"/>
  <c r="BI73" i="2"/>
  <c r="A69" i="12" l="1"/>
  <c r="A69" i="13"/>
  <c r="BI74" i="2"/>
  <c r="BH75" i="2"/>
  <c r="A70" i="12" l="1"/>
  <c r="A70" i="13"/>
  <c r="BI75" i="2"/>
  <c r="BH76" i="2"/>
  <c r="A71" i="12" l="1"/>
  <c r="A71" i="13"/>
  <c r="BH77" i="2"/>
  <c r="BI76" i="2"/>
  <c r="A72" i="12" l="1"/>
  <c r="A72" i="13"/>
  <c r="BH78" i="2"/>
  <c r="BI77" i="2"/>
  <c r="A73" i="12" l="1"/>
  <c r="A73" i="13"/>
  <c r="BI78" i="2"/>
  <c r="BH79" i="2"/>
  <c r="A74" i="12" l="1"/>
  <c r="A74" i="13"/>
  <c r="BI79" i="2"/>
  <c r="BH80" i="2"/>
  <c r="A75" i="12" l="1"/>
  <c r="A75" i="13"/>
  <c r="BI80" i="2"/>
  <c r="BH81" i="2"/>
  <c r="A76" i="12" l="1"/>
  <c r="A76" i="13"/>
  <c r="BI81" i="2"/>
  <c r="BH82" i="2"/>
  <c r="A77" i="12" l="1"/>
  <c r="A77" i="13"/>
  <c r="BH83" i="2"/>
  <c r="BI82" i="2"/>
  <c r="A78" i="12" l="1"/>
  <c r="A78" i="13"/>
  <c r="BH84" i="2"/>
  <c r="BI83" i="2"/>
  <c r="A79" i="12" l="1"/>
  <c r="A79" i="13"/>
  <c r="BH85" i="2"/>
  <c r="BI84" i="2"/>
  <c r="A80" i="12" l="1"/>
  <c r="A80" i="13"/>
  <c r="BI85" i="2"/>
  <c r="BH86" i="2"/>
  <c r="A81" i="12" l="1"/>
  <c r="A1301" i="13"/>
  <c r="A1179" i="13"/>
  <c r="A1057" i="13"/>
  <c r="A935" i="13"/>
  <c r="A813" i="13"/>
  <c r="A691" i="13"/>
  <c r="A569" i="13"/>
  <c r="A447" i="13"/>
  <c r="A325" i="13"/>
  <c r="A203" i="13"/>
  <c r="A81" i="13"/>
  <c r="BH87" i="2"/>
  <c r="BI86" i="2"/>
  <c r="A82" i="12" l="1"/>
  <c r="A82" i="13"/>
  <c r="BH88" i="2"/>
  <c r="BI87" i="2"/>
  <c r="A83" i="12" l="1"/>
  <c r="A83" i="13"/>
  <c r="BI88" i="2"/>
  <c r="BH89" i="2"/>
  <c r="A84" i="12" l="1"/>
  <c r="A84" i="13"/>
  <c r="BI89" i="2"/>
  <c r="BH90" i="2"/>
  <c r="A85" i="12" l="1"/>
  <c r="A85" i="13"/>
  <c r="BH91" i="2"/>
  <c r="BI90" i="2"/>
  <c r="A86" i="12" l="1"/>
  <c r="A208" i="13"/>
  <c r="A86" i="13"/>
  <c r="BI91" i="2"/>
  <c r="BH92" i="2"/>
  <c r="A87" i="12" l="1"/>
  <c r="A87" i="13"/>
  <c r="BI92" i="2"/>
  <c r="BH93" i="2"/>
  <c r="A88" i="12" l="1"/>
  <c r="A88" i="13"/>
  <c r="BI93" i="2"/>
  <c r="BH94" i="2"/>
  <c r="BH95" i="2" s="1"/>
  <c r="BH96" i="2" s="1"/>
  <c r="BH97" i="2" s="1"/>
  <c r="BH98" i="2" s="1"/>
  <c r="BH99" i="2" s="1"/>
  <c r="BH100" i="2" s="1"/>
  <c r="BH101" i="2" s="1"/>
  <c r="BH102" i="2" s="1"/>
  <c r="BH103" i="2" s="1"/>
  <c r="BH104" i="2" s="1"/>
  <c r="BH105" i="2" s="1"/>
  <c r="BH106" i="2" s="1"/>
  <c r="BH107" i="2" s="1"/>
  <c r="BH108" i="2" s="1"/>
  <c r="BH109" i="2" s="1"/>
  <c r="BH110" i="2" s="1"/>
  <c r="BH111" i="2" s="1"/>
  <c r="BH112" i="2" s="1"/>
  <c r="BH113" i="2" s="1"/>
  <c r="BH114" i="2" s="1"/>
  <c r="BH115" i="2" s="1"/>
  <c r="BH116" i="2" s="1"/>
  <c r="BH117" i="2" s="1"/>
  <c r="BH118" i="2" s="1"/>
  <c r="BH119" i="2" s="1"/>
  <c r="BH120" i="2" s="1"/>
  <c r="BH121" i="2" s="1"/>
  <c r="BH122" i="2" s="1"/>
  <c r="BH123" i="2" s="1"/>
  <c r="BH124" i="2" s="1"/>
  <c r="BH125" i="2" s="1"/>
  <c r="BH126" i="2" s="1"/>
  <c r="BH127" i="2" s="1"/>
  <c r="K6" i="4" s="1"/>
  <c r="A89" i="12" l="1"/>
  <c r="A333" i="13"/>
  <c r="A211" i="13"/>
  <c r="A89" i="13"/>
  <c r="P9" i="4"/>
  <c r="P11" i="4"/>
  <c r="P13" i="4"/>
  <c r="P15" i="4"/>
  <c r="P17" i="4"/>
  <c r="P19" i="4"/>
  <c r="P21" i="4"/>
  <c r="P23" i="4"/>
  <c r="P25" i="4"/>
  <c r="P27" i="4"/>
  <c r="P29" i="4"/>
  <c r="P31" i="4"/>
  <c r="P33" i="4"/>
  <c r="P35" i="4"/>
  <c r="P37" i="4"/>
  <c r="P39" i="4"/>
  <c r="P41" i="4"/>
  <c r="L167" i="4" s="1"/>
  <c r="P43" i="4"/>
  <c r="L169" i="4" s="1"/>
  <c r="P45" i="4"/>
  <c r="L171" i="4" s="1"/>
  <c r="P47" i="4"/>
  <c r="L173" i="4" s="1"/>
  <c r="P49" i="4"/>
  <c r="L175" i="4" s="1"/>
  <c r="P51" i="4"/>
  <c r="L177" i="4" s="1"/>
  <c r="P53" i="4"/>
  <c r="L179" i="4" s="1"/>
  <c r="P55" i="4"/>
  <c r="L181" i="4" s="1"/>
  <c r="P57" i="4"/>
  <c r="L183" i="4" s="1"/>
  <c r="P59" i="4"/>
  <c r="P61" i="4"/>
  <c r="L187" i="4" s="1"/>
  <c r="P63" i="4"/>
  <c r="L189" i="4" s="1"/>
  <c r="P65" i="4"/>
  <c r="L191" i="4" s="1"/>
  <c r="P67" i="4"/>
  <c r="P69" i="4"/>
  <c r="P71" i="4"/>
  <c r="P73" i="4"/>
  <c r="P75" i="4"/>
  <c r="P77" i="4"/>
  <c r="P79" i="4"/>
  <c r="P81" i="4"/>
  <c r="P83" i="4"/>
  <c r="P85" i="4"/>
  <c r="P87" i="4"/>
  <c r="P89" i="4"/>
  <c r="P91" i="4"/>
  <c r="P93" i="4"/>
  <c r="P95" i="4"/>
  <c r="P97" i="4"/>
  <c r="P99" i="4"/>
  <c r="P101" i="4"/>
  <c r="P103" i="4"/>
  <c r="P105" i="4"/>
  <c r="P107" i="4"/>
  <c r="P109" i="4"/>
  <c r="P111" i="4"/>
  <c r="P113" i="4"/>
  <c r="P115" i="4"/>
  <c r="P117" i="4"/>
  <c r="P119" i="4"/>
  <c r="P121" i="4"/>
  <c r="P123" i="4"/>
  <c r="P125" i="4"/>
  <c r="P127" i="4"/>
  <c r="P8" i="4"/>
  <c r="P10" i="4"/>
  <c r="P12" i="4"/>
  <c r="P14" i="4"/>
  <c r="P16" i="4"/>
  <c r="P18" i="4"/>
  <c r="P20" i="4"/>
  <c r="P22" i="4"/>
  <c r="P24" i="4"/>
  <c r="P26" i="4"/>
  <c r="P28" i="4"/>
  <c r="P30" i="4"/>
  <c r="P32" i="4"/>
  <c r="P34" i="4"/>
  <c r="P36" i="4"/>
  <c r="P38" i="4"/>
  <c r="P40" i="4"/>
  <c r="L166" i="4" s="1"/>
  <c r="P42" i="4"/>
  <c r="L168" i="4" s="1"/>
  <c r="P44" i="4"/>
  <c r="L170" i="4" s="1"/>
  <c r="P46" i="4"/>
  <c r="L172" i="4" s="1"/>
  <c r="P48" i="4"/>
  <c r="L174" i="4" s="1"/>
  <c r="P50" i="4"/>
  <c r="P52" i="4"/>
  <c r="L178" i="4" s="1"/>
  <c r="P54" i="4"/>
  <c r="L180" i="4" s="1"/>
  <c r="P56" i="4"/>
  <c r="P58" i="4"/>
  <c r="L184" i="4" s="1"/>
  <c r="P60" i="4"/>
  <c r="L186" i="4" s="1"/>
  <c r="P62" i="4"/>
  <c r="L188" i="4" s="1"/>
  <c r="P64" i="4"/>
  <c r="L190" i="4" s="1"/>
  <c r="P66" i="4"/>
  <c r="L192" i="4" s="1"/>
  <c r="P68" i="4"/>
  <c r="P70" i="4"/>
  <c r="P72" i="4"/>
  <c r="P74" i="4"/>
  <c r="P76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104" i="4"/>
  <c r="P106" i="4"/>
  <c r="P108" i="4"/>
  <c r="P110" i="4"/>
  <c r="P112" i="4"/>
  <c r="P114" i="4"/>
  <c r="P116" i="4"/>
  <c r="P118" i="4"/>
  <c r="P120" i="4"/>
  <c r="P122" i="4"/>
  <c r="P124" i="4"/>
  <c r="P126" i="4"/>
  <c r="P128" i="4"/>
  <c r="O66" i="4"/>
  <c r="O68" i="4"/>
  <c r="O70" i="4"/>
  <c r="O72" i="4"/>
  <c r="O74" i="4"/>
  <c r="O76" i="4"/>
  <c r="O78" i="4"/>
  <c r="O80" i="4"/>
  <c r="O82" i="4"/>
  <c r="O84" i="4"/>
  <c r="O86" i="4"/>
  <c r="O88" i="4"/>
  <c r="O90" i="4"/>
  <c r="O92" i="4"/>
  <c r="O94" i="4"/>
  <c r="O96" i="4"/>
  <c r="O98" i="4"/>
  <c r="O100" i="4"/>
  <c r="O102" i="4"/>
  <c r="O104" i="4"/>
  <c r="O106" i="4"/>
  <c r="O108" i="4"/>
  <c r="O110" i="4"/>
  <c r="O112" i="4"/>
  <c r="O114" i="4"/>
  <c r="O116" i="4"/>
  <c r="O118" i="4"/>
  <c r="O120" i="4"/>
  <c r="O122" i="4"/>
  <c r="O124" i="4"/>
  <c r="O126" i="4"/>
  <c r="O128" i="4"/>
  <c r="M18" i="4"/>
  <c r="M20" i="4"/>
  <c r="M22" i="4"/>
  <c r="M24" i="4"/>
  <c r="M26" i="4"/>
  <c r="M28" i="4"/>
  <c r="M30" i="4"/>
  <c r="M32" i="4"/>
  <c r="M34" i="4"/>
  <c r="M36" i="4"/>
  <c r="M38" i="4"/>
  <c r="M40" i="4"/>
  <c r="M42" i="4"/>
  <c r="M44" i="4"/>
  <c r="M46" i="4"/>
  <c r="M48" i="4"/>
  <c r="M50" i="4"/>
  <c r="M52" i="4"/>
  <c r="M54" i="4"/>
  <c r="M56" i="4"/>
  <c r="M58" i="4"/>
  <c r="M60" i="4"/>
  <c r="M62" i="4"/>
  <c r="M64" i="4"/>
  <c r="M66" i="4"/>
  <c r="N66" i="4" s="1"/>
  <c r="M68" i="4"/>
  <c r="N68" i="4" s="1"/>
  <c r="M70" i="4"/>
  <c r="N70" i="4" s="1"/>
  <c r="M72" i="4"/>
  <c r="N72" i="4" s="1"/>
  <c r="M74" i="4"/>
  <c r="N74" i="4" s="1"/>
  <c r="M76" i="4"/>
  <c r="N76" i="4" s="1"/>
  <c r="M78" i="4"/>
  <c r="N78" i="4" s="1"/>
  <c r="M80" i="4"/>
  <c r="N80" i="4" s="1"/>
  <c r="M82" i="4"/>
  <c r="N82" i="4" s="1"/>
  <c r="M84" i="4"/>
  <c r="N84" i="4" s="1"/>
  <c r="M86" i="4"/>
  <c r="N86" i="4" s="1"/>
  <c r="M88" i="4"/>
  <c r="N88" i="4" s="1"/>
  <c r="O67" i="4"/>
  <c r="O69" i="4"/>
  <c r="O71" i="4"/>
  <c r="O73" i="4"/>
  <c r="O75" i="4"/>
  <c r="O77" i="4"/>
  <c r="O79" i="4"/>
  <c r="O81" i="4"/>
  <c r="O83" i="4"/>
  <c r="O85" i="4"/>
  <c r="O87" i="4"/>
  <c r="O89" i="4"/>
  <c r="O91" i="4"/>
  <c r="O93" i="4"/>
  <c r="O95" i="4"/>
  <c r="O97" i="4"/>
  <c r="O99" i="4"/>
  <c r="O101" i="4"/>
  <c r="O103" i="4"/>
  <c r="O105" i="4"/>
  <c r="O107" i="4"/>
  <c r="O109" i="4"/>
  <c r="O111" i="4"/>
  <c r="O113" i="4"/>
  <c r="O115" i="4"/>
  <c r="O117" i="4"/>
  <c r="O119" i="4"/>
  <c r="O121" i="4"/>
  <c r="O123" i="4"/>
  <c r="O125" i="4"/>
  <c r="O127" i="4"/>
  <c r="M17" i="4"/>
  <c r="M19" i="4"/>
  <c r="M21" i="4"/>
  <c r="M23" i="4"/>
  <c r="M25" i="4"/>
  <c r="M27" i="4"/>
  <c r="M29" i="4"/>
  <c r="M31" i="4"/>
  <c r="M33" i="4"/>
  <c r="M35" i="4"/>
  <c r="M37" i="4"/>
  <c r="M39" i="4"/>
  <c r="M41" i="4"/>
  <c r="M43" i="4"/>
  <c r="M45" i="4"/>
  <c r="M47" i="4"/>
  <c r="M49" i="4"/>
  <c r="M51" i="4"/>
  <c r="M53" i="4"/>
  <c r="M55" i="4"/>
  <c r="M57" i="4"/>
  <c r="M59" i="4"/>
  <c r="M61" i="4"/>
  <c r="M63" i="4"/>
  <c r="M65" i="4"/>
  <c r="M67" i="4"/>
  <c r="N67" i="4" s="1"/>
  <c r="M69" i="4"/>
  <c r="N69" i="4" s="1"/>
  <c r="M71" i="4"/>
  <c r="N71" i="4" s="1"/>
  <c r="M73" i="4"/>
  <c r="N73" i="4" s="1"/>
  <c r="M75" i="4"/>
  <c r="N75" i="4" s="1"/>
  <c r="M77" i="4"/>
  <c r="N77" i="4" s="1"/>
  <c r="M79" i="4"/>
  <c r="N79" i="4" s="1"/>
  <c r="M81" i="4"/>
  <c r="N81" i="4" s="1"/>
  <c r="M83" i="4"/>
  <c r="N83" i="4" s="1"/>
  <c r="M85" i="4"/>
  <c r="N85" i="4" s="1"/>
  <c r="M87" i="4"/>
  <c r="N87" i="4" s="1"/>
  <c r="M89" i="4"/>
  <c r="N89" i="4" s="1"/>
  <c r="M91" i="4"/>
  <c r="N91" i="4" s="1"/>
  <c r="M93" i="4"/>
  <c r="N93" i="4" s="1"/>
  <c r="M95" i="4"/>
  <c r="N95" i="4" s="1"/>
  <c r="M97" i="4"/>
  <c r="N97" i="4" s="1"/>
  <c r="M99" i="4"/>
  <c r="N99" i="4" s="1"/>
  <c r="M101" i="4"/>
  <c r="N101" i="4" s="1"/>
  <c r="M103" i="4"/>
  <c r="N103" i="4" s="1"/>
  <c r="M105" i="4"/>
  <c r="N105" i="4" s="1"/>
  <c r="M107" i="4"/>
  <c r="N107" i="4" s="1"/>
  <c r="M109" i="4"/>
  <c r="N109" i="4" s="1"/>
  <c r="M111" i="4"/>
  <c r="N111" i="4" s="1"/>
  <c r="M113" i="4"/>
  <c r="N113" i="4" s="1"/>
  <c r="M115" i="4"/>
  <c r="N115" i="4" s="1"/>
  <c r="M117" i="4"/>
  <c r="N117" i="4" s="1"/>
  <c r="M119" i="4"/>
  <c r="N119" i="4" s="1"/>
  <c r="M121" i="4"/>
  <c r="N121" i="4" s="1"/>
  <c r="M123" i="4"/>
  <c r="N123" i="4" s="1"/>
  <c r="M90" i="4"/>
  <c r="N90" i="4" s="1"/>
  <c r="M98" i="4"/>
  <c r="N98" i="4" s="1"/>
  <c r="M110" i="4"/>
  <c r="N110" i="4" s="1"/>
  <c r="M118" i="4"/>
  <c r="N118" i="4" s="1"/>
  <c r="M125" i="4"/>
  <c r="N125" i="4" s="1"/>
  <c r="M129" i="4"/>
  <c r="N129" i="4" s="1"/>
  <c r="L53" i="4"/>
  <c r="L59" i="4"/>
  <c r="L65" i="4"/>
  <c r="L71" i="4"/>
  <c r="L75" i="4"/>
  <c r="L79" i="4"/>
  <c r="L83" i="4"/>
  <c r="L87" i="4"/>
  <c r="L93" i="4"/>
  <c r="L97" i="4"/>
  <c r="L101" i="4"/>
  <c r="L105" i="4"/>
  <c r="L109" i="4"/>
  <c r="L111" i="4"/>
  <c r="L115" i="4"/>
  <c r="L119" i="4"/>
  <c r="L123" i="4"/>
  <c r="L127" i="4"/>
  <c r="L129" i="4"/>
  <c r="L11" i="4"/>
  <c r="L15" i="4"/>
  <c r="L19" i="4"/>
  <c r="L23" i="4"/>
  <c r="L27" i="4"/>
  <c r="L31" i="4"/>
  <c r="L35" i="4"/>
  <c r="M92" i="4"/>
  <c r="N92" i="4" s="1"/>
  <c r="M96" i="4"/>
  <c r="N96" i="4" s="1"/>
  <c r="M100" i="4"/>
  <c r="N100" i="4" s="1"/>
  <c r="M104" i="4"/>
  <c r="N104" i="4" s="1"/>
  <c r="M108" i="4"/>
  <c r="N108" i="4" s="1"/>
  <c r="M112" i="4"/>
  <c r="N112" i="4" s="1"/>
  <c r="M116" i="4"/>
  <c r="N116" i="4" s="1"/>
  <c r="M120" i="4"/>
  <c r="N120" i="4" s="1"/>
  <c r="M124" i="4"/>
  <c r="N124" i="4" s="1"/>
  <c r="M126" i="4"/>
  <c r="N126" i="4" s="1"/>
  <c r="M128" i="4"/>
  <c r="N128" i="4" s="1"/>
  <c r="L40" i="4"/>
  <c r="L42" i="4"/>
  <c r="L44" i="4"/>
  <c r="L46" i="4"/>
  <c r="L48" i="4"/>
  <c r="L50" i="4"/>
  <c r="L52" i="4"/>
  <c r="L54" i="4"/>
  <c r="L56" i="4"/>
  <c r="L58" i="4"/>
  <c r="L60" i="4"/>
  <c r="L62" i="4"/>
  <c r="L64" i="4"/>
  <c r="L66" i="4"/>
  <c r="L68" i="4"/>
  <c r="L70" i="4"/>
  <c r="L72" i="4"/>
  <c r="L74" i="4"/>
  <c r="L76" i="4"/>
  <c r="L78" i="4"/>
  <c r="L80" i="4"/>
  <c r="L82" i="4"/>
  <c r="L84" i="4"/>
  <c r="L86" i="4"/>
  <c r="L88" i="4"/>
  <c r="L90" i="4"/>
  <c r="L92" i="4"/>
  <c r="L94" i="4"/>
  <c r="L96" i="4"/>
  <c r="L98" i="4"/>
  <c r="L100" i="4"/>
  <c r="L102" i="4"/>
  <c r="L104" i="4"/>
  <c r="L106" i="4"/>
  <c r="L108" i="4"/>
  <c r="L110" i="4"/>
  <c r="L112" i="4"/>
  <c r="L114" i="4"/>
  <c r="L116" i="4"/>
  <c r="L118" i="4"/>
  <c r="L120" i="4"/>
  <c r="L122" i="4"/>
  <c r="L124" i="4"/>
  <c r="L126" i="4"/>
  <c r="L128" i="4"/>
  <c r="L8" i="4"/>
  <c r="L10" i="4"/>
  <c r="L12" i="4"/>
  <c r="L14" i="4"/>
  <c r="L16" i="4"/>
  <c r="L18" i="4"/>
  <c r="L20" i="4"/>
  <c r="L22" i="4"/>
  <c r="L24" i="4"/>
  <c r="L26" i="4"/>
  <c r="L28" i="4"/>
  <c r="L30" i="4"/>
  <c r="L32" i="4"/>
  <c r="L34" i="4"/>
  <c r="L36" i="4"/>
  <c r="L38" i="4"/>
  <c r="M94" i="4"/>
  <c r="N94" i="4" s="1"/>
  <c r="M102" i="4"/>
  <c r="N102" i="4" s="1"/>
  <c r="M106" i="4"/>
  <c r="N106" i="4" s="1"/>
  <c r="M114" i="4"/>
  <c r="N114" i="4" s="1"/>
  <c r="M122" i="4"/>
  <c r="N122" i="4" s="1"/>
  <c r="M127" i="4"/>
  <c r="N127" i="4" s="1"/>
  <c r="L41" i="4"/>
  <c r="L43" i="4"/>
  <c r="L45" i="4"/>
  <c r="L47" i="4"/>
  <c r="L49" i="4"/>
  <c r="L51" i="4"/>
  <c r="L55" i="4"/>
  <c r="L57" i="4"/>
  <c r="L61" i="4"/>
  <c r="L63" i="4"/>
  <c r="L67" i="4"/>
  <c r="L69" i="4"/>
  <c r="L73" i="4"/>
  <c r="L77" i="4"/>
  <c r="L81" i="4"/>
  <c r="L85" i="4"/>
  <c r="L89" i="4"/>
  <c r="L91" i="4"/>
  <c r="L95" i="4"/>
  <c r="L99" i="4"/>
  <c r="L103" i="4"/>
  <c r="L107" i="4"/>
  <c r="L113" i="4"/>
  <c r="L117" i="4"/>
  <c r="L121" i="4"/>
  <c r="L125" i="4"/>
  <c r="L9" i="4"/>
  <c r="L13" i="4"/>
  <c r="L17" i="4"/>
  <c r="L21" i="4"/>
  <c r="L25" i="4"/>
  <c r="L29" i="4"/>
  <c r="L33" i="4"/>
  <c r="L37" i="4"/>
  <c r="L39" i="4"/>
  <c r="O56" i="4"/>
  <c r="O62" i="4"/>
  <c r="O64" i="4"/>
  <c r="O57" i="4"/>
  <c r="O55" i="4"/>
  <c r="O63" i="4"/>
  <c r="O65" i="4"/>
  <c r="O54" i="4"/>
  <c r="O60" i="4"/>
  <c r="O53" i="4"/>
  <c r="O61" i="4"/>
  <c r="O58" i="4"/>
  <c r="O59" i="4"/>
  <c r="O27" i="4"/>
  <c r="O39" i="4"/>
  <c r="O26" i="4"/>
  <c r="O31" i="4"/>
  <c r="O34" i="4"/>
  <c r="O32" i="4"/>
  <c r="O30" i="4"/>
  <c r="O38" i="4"/>
  <c r="O24" i="4"/>
  <c r="O29" i="4"/>
  <c r="O35" i="4"/>
  <c r="O36" i="4"/>
  <c r="O37" i="4"/>
  <c r="O23" i="4"/>
  <c r="O25" i="4"/>
  <c r="O28" i="4"/>
  <c r="O33" i="4"/>
  <c r="O52" i="4"/>
  <c r="O10" i="4"/>
  <c r="O40" i="4"/>
  <c r="O14" i="4"/>
  <c r="O20" i="4"/>
  <c r="O51" i="4"/>
  <c r="O49" i="4"/>
  <c r="O42" i="4"/>
  <c r="O19" i="4"/>
  <c r="O47" i="4"/>
  <c r="O45" i="4"/>
  <c r="O22" i="4"/>
  <c r="O46" i="4"/>
  <c r="O17" i="4"/>
  <c r="O9" i="4"/>
  <c r="O41" i="4"/>
  <c r="O18" i="4"/>
  <c r="O16" i="4"/>
  <c r="O15" i="4"/>
  <c r="O21" i="4"/>
  <c r="O13" i="4"/>
  <c r="O43" i="4"/>
  <c r="O11" i="4"/>
  <c r="O12" i="4"/>
  <c r="O48" i="4"/>
  <c r="O50" i="4"/>
  <c r="O44" i="4"/>
  <c r="O8" i="4"/>
  <c r="P129" i="4"/>
  <c r="L130" i="4"/>
  <c r="L7" i="4"/>
  <c r="O130" i="4"/>
  <c r="O129" i="4"/>
  <c r="M14" i="4"/>
  <c r="M8" i="4"/>
  <c r="L182" i="4"/>
  <c r="M16" i="4"/>
  <c r="M130" i="4"/>
  <c r="N130" i="4" s="1"/>
  <c r="M7" i="4"/>
  <c r="M15" i="4"/>
  <c r="M10" i="4"/>
  <c r="P130" i="4"/>
  <c r="M13" i="4"/>
  <c r="M9" i="4"/>
  <c r="P7" i="4"/>
  <c r="M11" i="4"/>
  <c r="N11" i="4" s="1"/>
  <c r="O7" i="4"/>
  <c r="M12" i="4"/>
  <c r="N10" i="4" l="1"/>
  <c r="N12" i="4"/>
  <c r="L138" i="4" s="1"/>
  <c r="N9" i="4"/>
  <c r="S9" i="4" s="1"/>
  <c r="N15" i="4"/>
  <c r="L141" i="4" s="1"/>
  <c r="N16" i="4"/>
  <c r="L142" i="4" s="1"/>
  <c r="N8" i="4"/>
  <c r="S8" i="4" s="1"/>
  <c r="N13" i="4"/>
  <c r="N14" i="4"/>
  <c r="Q14" i="4" s="1"/>
  <c r="N63" i="4"/>
  <c r="N59" i="4"/>
  <c r="L185" i="4" s="1"/>
  <c r="N55" i="4"/>
  <c r="S55" i="4" s="1"/>
  <c r="N51" i="4"/>
  <c r="Q51" i="4" s="1"/>
  <c r="N47" i="4"/>
  <c r="R47" i="4" s="1"/>
  <c r="N43" i="4"/>
  <c r="Q43" i="4" s="1"/>
  <c r="N39" i="4"/>
  <c r="N35" i="4"/>
  <c r="Q35" i="4" s="1"/>
  <c r="N31" i="4"/>
  <c r="S31" i="4" s="1"/>
  <c r="N27" i="4"/>
  <c r="S27" i="4" s="1"/>
  <c r="N23" i="4"/>
  <c r="Q23" i="4" s="1"/>
  <c r="N19" i="4"/>
  <c r="L145" i="4" s="1"/>
  <c r="N62" i="4"/>
  <c r="S62" i="4" s="1"/>
  <c r="N58" i="4"/>
  <c r="R58" i="4" s="1"/>
  <c r="N54" i="4"/>
  <c r="Q54" i="4" s="1"/>
  <c r="N50" i="4"/>
  <c r="L176" i="4" s="1"/>
  <c r="N46" i="4"/>
  <c r="Q46" i="4" s="1"/>
  <c r="N42" i="4"/>
  <c r="R42" i="4" s="1"/>
  <c r="N38" i="4"/>
  <c r="N34" i="4"/>
  <c r="S34" i="4" s="1"/>
  <c r="N30" i="4"/>
  <c r="L156" i="4" s="1"/>
  <c r="N26" i="4"/>
  <c r="Q26" i="4" s="1"/>
  <c r="N22" i="4"/>
  <c r="L148" i="4" s="1"/>
  <c r="N18" i="4"/>
  <c r="L144" i="4" s="1"/>
  <c r="N65" i="4"/>
  <c r="S65" i="4" s="1"/>
  <c r="N61" i="4"/>
  <c r="Q61" i="4" s="1"/>
  <c r="N57" i="4"/>
  <c r="S57" i="4" s="1"/>
  <c r="N53" i="4"/>
  <c r="Q53" i="4" s="1"/>
  <c r="N49" i="4"/>
  <c r="S49" i="4" s="1"/>
  <c r="N45" i="4"/>
  <c r="Q45" i="4" s="1"/>
  <c r="N41" i="4"/>
  <c r="R41" i="4" s="1"/>
  <c r="N37" i="4"/>
  <c r="L163" i="4" s="1"/>
  <c r="N33" i="4"/>
  <c r="N29" i="4"/>
  <c r="S29" i="4" s="1"/>
  <c r="N25" i="4"/>
  <c r="L151" i="4" s="1"/>
  <c r="N21" i="4"/>
  <c r="S21" i="4" s="1"/>
  <c r="N17" i="4"/>
  <c r="L143" i="4" s="1"/>
  <c r="N64" i="4"/>
  <c r="Q64" i="4" s="1"/>
  <c r="N60" i="4"/>
  <c r="S60" i="4" s="1"/>
  <c r="N56" i="4"/>
  <c r="Q56" i="4" s="1"/>
  <c r="N52" i="4"/>
  <c r="S52" i="4" s="1"/>
  <c r="N48" i="4"/>
  <c r="R48" i="4" s="1"/>
  <c r="N44" i="4"/>
  <c r="R44" i="4" s="1"/>
  <c r="N40" i="4"/>
  <c r="N36" i="4"/>
  <c r="N32" i="4"/>
  <c r="R32" i="4" s="1"/>
  <c r="N28" i="4"/>
  <c r="L154" i="4" s="1"/>
  <c r="N24" i="4"/>
  <c r="S24" i="4" s="1"/>
  <c r="N20" i="4"/>
  <c r="Q20" i="4" s="1"/>
  <c r="L150" i="4"/>
  <c r="R31" i="4"/>
  <c r="L139" i="4"/>
  <c r="R63" i="4"/>
  <c r="R82" i="4"/>
  <c r="Q82" i="4"/>
  <c r="S82" i="4"/>
  <c r="Q11" i="4"/>
  <c r="R11" i="4"/>
  <c r="S11" i="4"/>
  <c r="L137" i="4"/>
  <c r="S116" i="4"/>
  <c r="Q116" i="4"/>
  <c r="R116" i="4"/>
  <c r="S67" i="4"/>
  <c r="R67" i="4"/>
  <c r="Q67" i="4"/>
  <c r="S107" i="4"/>
  <c r="Q107" i="4"/>
  <c r="R107" i="4"/>
  <c r="R84" i="4"/>
  <c r="S84" i="4"/>
  <c r="Q84" i="4"/>
  <c r="S98" i="4"/>
  <c r="R98" i="4"/>
  <c r="Q98" i="4"/>
  <c r="S46" i="4"/>
  <c r="Q70" i="4"/>
  <c r="R70" i="4"/>
  <c r="S70" i="4"/>
  <c r="L165" i="4"/>
  <c r="R129" i="4"/>
  <c r="Q129" i="4"/>
  <c r="S129" i="4"/>
  <c r="R72" i="4"/>
  <c r="Q72" i="4"/>
  <c r="S72" i="4"/>
  <c r="R111" i="4"/>
  <c r="Q111" i="4"/>
  <c r="S111" i="4"/>
  <c r="R105" i="4"/>
  <c r="Q105" i="4"/>
  <c r="S105" i="4"/>
  <c r="Q83" i="4"/>
  <c r="R83" i="4"/>
  <c r="S83" i="4"/>
  <c r="R89" i="4"/>
  <c r="Q89" i="4"/>
  <c r="S89" i="4"/>
  <c r="R69" i="4"/>
  <c r="S69" i="4"/>
  <c r="Q69" i="4"/>
  <c r="Q88" i="4"/>
  <c r="S88" i="4"/>
  <c r="R88" i="4"/>
  <c r="Q68" i="4"/>
  <c r="R68" i="4"/>
  <c r="S68" i="4"/>
  <c r="Q114" i="4"/>
  <c r="R114" i="4"/>
  <c r="S114" i="4"/>
  <c r="R79" i="4"/>
  <c r="Q79" i="4"/>
  <c r="S79" i="4"/>
  <c r="R121" i="4"/>
  <c r="S121" i="4"/>
  <c r="Q121" i="4"/>
  <c r="R25" i="4"/>
  <c r="Q10" i="4"/>
  <c r="S10" i="4"/>
  <c r="R10" i="4"/>
  <c r="Q108" i="4"/>
  <c r="R108" i="4"/>
  <c r="S108" i="4"/>
  <c r="R99" i="4"/>
  <c r="Q99" i="4"/>
  <c r="S99" i="4"/>
  <c r="N7" i="4"/>
  <c r="L133" i="4" s="1"/>
  <c r="R123" i="4"/>
  <c r="S123" i="4"/>
  <c r="Q123" i="4"/>
  <c r="S126" i="4"/>
  <c r="R126" i="4"/>
  <c r="Q126" i="4"/>
  <c r="Q73" i="4"/>
  <c r="R73" i="4"/>
  <c r="S73" i="4"/>
  <c r="R87" i="4"/>
  <c r="Q87" i="4"/>
  <c r="S87" i="4"/>
  <c r="Q78" i="4"/>
  <c r="R78" i="4"/>
  <c r="S78" i="4"/>
  <c r="R74" i="4"/>
  <c r="Q74" i="4"/>
  <c r="S74" i="4"/>
  <c r="S66" i="4"/>
  <c r="Q66" i="4"/>
  <c r="R66" i="4"/>
  <c r="Q9" i="4"/>
  <c r="S95" i="4"/>
  <c r="R95" i="4"/>
  <c r="Q95" i="4"/>
  <c r="R81" i="4"/>
  <c r="S81" i="4"/>
  <c r="Q81" i="4"/>
  <c r="R122" i="4"/>
  <c r="Q122" i="4"/>
  <c r="S122" i="4"/>
  <c r="Q49" i="4"/>
  <c r="R54" i="4"/>
  <c r="Q16" i="4"/>
  <c r="R16" i="4"/>
  <c r="R120" i="4"/>
  <c r="S120" i="4"/>
  <c r="Q120" i="4"/>
  <c r="Q8" i="4"/>
  <c r="Q86" i="4"/>
  <c r="R86" i="4"/>
  <c r="S86" i="4"/>
  <c r="S101" i="4"/>
  <c r="Q101" i="4"/>
  <c r="R101" i="4"/>
  <c r="S85" i="4"/>
  <c r="Q85" i="4"/>
  <c r="R85" i="4"/>
  <c r="R90" i="4"/>
  <c r="Q90" i="4"/>
  <c r="S90" i="4"/>
  <c r="S125" i="4"/>
  <c r="Q125" i="4"/>
  <c r="R125" i="4"/>
  <c r="R106" i="4"/>
  <c r="S106" i="4"/>
  <c r="Q106" i="4"/>
  <c r="S80" i="4"/>
  <c r="R80" i="4"/>
  <c r="Q80" i="4"/>
  <c r="L164" i="4"/>
  <c r="S128" i="4"/>
  <c r="R128" i="4"/>
  <c r="Q128" i="4"/>
  <c r="R119" i="4"/>
  <c r="Q119" i="4"/>
  <c r="S119" i="4"/>
  <c r="S115" i="4"/>
  <c r="Q115" i="4"/>
  <c r="R115" i="4"/>
  <c r="R110" i="4"/>
  <c r="S110" i="4"/>
  <c r="Q110" i="4"/>
  <c r="S91" i="4"/>
  <c r="R91" i="4"/>
  <c r="Q91" i="4"/>
  <c r="S102" i="4"/>
  <c r="Q102" i="4"/>
  <c r="R102" i="4"/>
  <c r="S118" i="4"/>
  <c r="R118" i="4"/>
  <c r="Q118" i="4"/>
  <c r="S113" i="4"/>
  <c r="R113" i="4"/>
  <c r="Q113" i="4"/>
  <c r="Q103" i="4"/>
  <c r="R103" i="4"/>
  <c r="S103" i="4"/>
  <c r="R75" i="4"/>
  <c r="Q75" i="4"/>
  <c r="S75" i="4"/>
  <c r="Q93" i="4"/>
  <c r="R93" i="4"/>
  <c r="S93" i="4"/>
  <c r="S124" i="4"/>
  <c r="Q124" i="4"/>
  <c r="R124" i="4"/>
  <c r="R127" i="4"/>
  <c r="Q127" i="4"/>
  <c r="S127" i="4"/>
  <c r="R76" i="4"/>
  <c r="S76" i="4"/>
  <c r="Q76" i="4"/>
  <c r="Q97" i="4"/>
  <c r="R97" i="4"/>
  <c r="S97" i="4"/>
  <c r="Q104" i="4"/>
  <c r="S104" i="4"/>
  <c r="R104" i="4"/>
  <c r="Q31" i="4"/>
  <c r="R71" i="4"/>
  <c r="Q71" i="4"/>
  <c r="S71" i="4"/>
  <c r="Q130" i="4"/>
  <c r="S130" i="4"/>
  <c r="R130" i="4"/>
  <c r="Q117" i="4"/>
  <c r="S117" i="4"/>
  <c r="R117" i="4"/>
  <c r="R92" i="4"/>
  <c r="Q92" i="4"/>
  <c r="S92" i="4"/>
  <c r="R77" i="4"/>
  <c r="Q77" i="4"/>
  <c r="S77" i="4"/>
  <c r="S109" i="4"/>
  <c r="R109" i="4"/>
  <c r="Q109" i="4"/>
  <c r="S100" i="4"/>
  <c r="R100" i="4"/>
  <c r="Q100" i="4"/>
  <c r="S112" i="4"/>
  <c r="Q112" i="4"/>
  <c r="R112" i="4"/>
  <c r="Q96" i="4"/>
  <c r="R96" i="4"/>
  <c r="S96" i="4"/>
  <c r="S94" i="4"/>
  <c r="Q94" i="4"/>
  <c r="R94" i="4"/>
  <c r="L136" i="4"/>
  <c r="Q65" i="4" l="1"/>
  <c r="R43" i="4"/>
  <c r="R30" i="4"/>
  <c r="S43" i="4"/>
  <c r="S51" i="4"/>
  <c r="S41" i="4"/>
  <c r="S56" i="4"/>
  <c r="R8" i="4"/>
  <c r="R15" i="4"/>
  <c r="S53" i="4"/>
  <c r="Q24" i="4"/>
  <c r="S35" i="4"/>
  <c r="L134" i="4"/>
  <c r="Q15" i="4"/>
  <c r="Q48" i="4"/>
  <c r="Q60" i="4"/>
  <c r="L161" i="4"/>
  <c r="L158" i="4"/>
  <c r="R51" i="4"/>
  <c r="Q29" i="4"/>
  <c r="R24" i="4"/>
  <c r="R26" i="4"/>
  <c r="Q32" i="4"/>
  <c r="S15" i="4"/>
  <c r="Q41" i="4"/>
  <c r="R49" i="4"/>
  <c r="S25" i="4"/>
  <c r="S30" i="4"/>
  <c r="R60" i="4"/>
  <c r="L135" i="4"/>
  <c r="S16" i="4"/>
  <c r="S54" i="4"/>
  <c r="R9" i="4"/>
  <c r="Q25" i="4"/>
  <c r="R46" i="4"/>
  <c r="R65" i="4"/>
  <c r="R53" i="4"/>
  <c r="S48" i="4"/>
  <c r="L155" i="4"/>
  <c r="L152" i="4"/>
  <c r="R29" i="4"/>
  <c r="S26" i="4"/>
  <c r="S32" i="4"/>
  <c r="R35" i="4"/>
  <c r="Q30" i="4"/>
  <c r="L157" i="4"/>
  <c r="R56" i="4"/>
  <c r="L160" i="4"/>
  <c r="R14" i="4"/>
  <c r="S13" i="4"/>
  <c r="R34" i="4"/>
  <c r="S14" i="4"/>
  <c r="Q34" i="4"/>
  <c r="L140" i="4"/>
  <c r="S20" i="4"/>
  <c r="Q13" i="4"/>
  <c r="Q62" i="4"/>
  <c r="R64" i="4"/>
  <c r="Q55" i="4"/>
  <c r="L147" i="4"/>
  <c r="S23" i="4"/>
  <c r="R27" i="4"/>
  <c r="R55" i="4"/>
  <c r="S64" i="4"/>
  <c r="Q21" i="4"/>
  <c r="L149" i="4"/>
  <c r="R62" i="4"/>
  <c r="R21" i="4"/>
  <c r="R20" i="4"/>
  <c r="R23" i="4"/>
  <c r="Q27" i="4"/>
  <c r="S45" i="4"/>
  <c r="R13" i="4"/>
  <c r="Q42" i="4"/>
  <c r="L146" i="4"/>
  <c r="S42" i="4"/>
  <c r="L153" i="4"/>
  <c r="S61" i="4"/>
  <c r="S47" i="4"/>
  <c r="R45" i="4"/>
  <c r="R52" i="4"/>
  <c r="Q57" i="4"/>
  <c r="R61" i="4"/>
  <c r="Q63" i="4"/>
  <c r="Q47" i="4"/>
  <c r="R57" i="4"/>
  <c r="Q52" i="4"/>
  <c r="Q58" i="4"/>
  <c r="S44" i="4"/>
  <c r="S63" i="4"/>
  <c r="Q44" i="4"/>
  <c r="S58" i="4"/>
  <c r="S19" i="4"/>
  <c r="Q19" i="4"/>
  <c r="R19" i="4"/>
  <c r="S36" i="4"/>
  <c r="R36" i="4"/>
  <c r="Q36" i="4"/>
  <c r="L162" i="4"/>
  <c r="Q33" i="4"/>
  <c r="S33" i="4"/>
  <c r="R33" i="4"/>
  <c r="R12" i="4"/>
  <c r="Q12" i="4"/>
  <c r="S12" i="4"/>
  <c r="R37" i="4"/>
  <c r="S37" i="4"/>
  <c r="Q37" i="4"/>
  <c r="Q7" i="4"/>
  <c r="S7" i="4"/>
  <c r="R7" i="4"/>
  <c r="Q22" i="4"/>
  <c r="R22" i="4"/>
  <c r="S22" i="4"/>
  <c r="S39" i="4"/>
  <c r="Q39" i="4"/>
  <c r="R39" i="4"/>
  <c r="R38" i="4"/>
  <c r="Q38" i="4"/>
  <c r="S38" i="4"/>
  <c r="S28" i="4"/>
  <c r="Q28" i="4"/>
  <c r="R28" i="4"/>
  <c r="L159" i="4"/>
  <c r="Q18" i="4"/>
  <c r="R18" i="4"/>
  <c r="S18" i="4"/>
</calcChain>
</file>

<file path=xl/sharedStrings.xml><?xml version="1.0" encoding="utf-8"?>
<sst xmlns="http://schemas.openxmlformats.org/spreadsheetml/2006/main" count="601" uniqueCount="299">
  <si>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</si>
  <si>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</si>
  <si>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</si>
  <si>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</si>
  <si>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</si>
  <si>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</si>
  <si>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</si>
  <si>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</si>
  <si>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</si>
  <si>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</si>
  <si>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</si>
  <si>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</si>
  <si>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</si>
  <si>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</si>
  <si>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</si>
  <si>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</si>
  <si>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</si>
  <si>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</si>
  <si>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</si>
  <si>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</si>
  <si>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</si>
  <si>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</si>
  <si>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</si>
  <si>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</si>
  <si>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</si>
  <si>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</si>
  <si>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</si>
  <si>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</si>
  <si>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</si>
  <si>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</si>
  <si>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</si>
  <si>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</si>
  <si>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</si>
  <si>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</si>
  <si>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</si>
  <si>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</si>
  <si>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リレー合計</t>
    <rPh sb="3" eb="5">
      <t>ゴウケイ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</si>
  <si>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</si>
  <si>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合計金額</t>
    <rPh sb="0" eb="2">
      <t>ゴウケイ</t>
    </rPh>
    <rPh sb="2" eb="4">
      <t>キンガク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</si>
  <si>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</si>
  <si>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</si>
  <si>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</si>
  <si>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</si>
  <si>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</si>
  <si>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</si>
  <si>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</si>
  <si>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</si>
  <si>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×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</si>
  <si>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</si>
  <si>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</si>
  <si>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【　男子フリーリレー　】</t>
    <rPh sb="2" eb="4">
      <t>ダンシ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</si>
  <si>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</si>
  <si>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</si>
  <si>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</si>
  <si>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</si>
  <si>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</si>
  <si>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</si>
  <si>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</si>
  <si>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</si>
  <si>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</si>
  <si>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</si>
  <si>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</si>
  <si>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</si>
  <si>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</si>
  <si>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</si>
  <si>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</si>
  <si>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◎振込明細</t>
    <rPh sb="1" eb="3">
      <t>フリコミ</t>
    </rPh>
    <rPh sb="3" eb="5">
      <t>メイサイ</t>
    </rPh>
    <phoneticPr fontId="2"/>
  </si>
  <si>
    <t>※　振込手数料はチーム負担となります。</t>
    <rPh sb="2" eb="4">
      <t>フリコミ</t>
    </rPh>
    <rPh sb="4" eb="7">
      <t>テスウリョウ</t>
    </rPh>
    <rPh sb="11" eb="13">
      <t>フタン</t>
    </rPh>
    <phoneticPr fontId="2"/>
  </si>
  <si>
    <t>※　チーム名でお振込下さい。</t>
    <rPh sb="5" eb="6">
      <t>メイ</t>
    </rPh>
    <rPh sb="8" eb="10">
      <t>フリコミ</t>
    </rPh>
    <rPh sb="10" eb="11">
      <t>クダ</t>
    </rPh>
    <phoneticPr fontId="2"/>
  </si>
  <si>
    <t>に</t>
    <phoneticPr fontId="2"/>
  </si>
  <si>
    <t>名義で</t>
    <rPh sb="0" eb="2">
      <t>メイギ</t>
    </rPh>
    <phoneticPr fontId="2"/>
  </si>
  <si>
    <t>より</t>
    <phoneticPr fontId="2"/>
  </si>
  <si>
    <t>を振込済み。</t>
    <rPh sb="1" eb="3">
      <t>フリコミ</t>
    </rPh>
    <rPh sb="3" eb="4">
      <t>ズ</t>
    </rPh>
    <phoneticPr fontId="2"/>
  </si>
  <si>
    <t>指定口座</t>
    <rPh sb="0" eb="2">
      <t>シテイ</t>
    </rPh>
    <rPh sb="2" eb="4">
      <t>コウザ</t>
    </rPh>
    <phoneticPr fontId="2"/>
  </si>
  <si>
    <t>みずほ銀行　　市ヶ谷支店</t>
    <rPh sb="3" eb="5">
      <t>ギンコウ</t>
    </rPh>
    <rPh sb="7" eb="10">
      <t>イチガヤ</t>
    </rPh>
    <rPh sb="10" eb="12">
      <t>シテン</t>
    </rPh>
    <phoneticPr fontId="2"/>
  </si>
  <si>
    <t>普通預金　　　１８３０７３３</t>
    <rPh sb="0" eb="2">
      <t>フツウ</t>
    </rPh>
    <rPh sb="2" eb="4">
      <t>ヨキン</t>
    </rPh>
    <phoneticPr fontId="2"/>
  </si>
  <si>
    <t>口座名　　　　ＦＩＡマスターズ事務局</t>
    <rPh sb="7" eb="10">
      <t>エフアイエー</t>
    </rPh>
    <rPh sb="15" eb="18">
      <t>ジムキョク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</si>
  <si>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</si>
  <si>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</si>
  <si>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チーム名フリガナ：</t>
    <rPh sb="3" eb="4">
      <t>メイ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</si>
  <si>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</si>
  <si>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</si>
  <si>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</si>
  <si>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</si>
  <si>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</si>
  <si>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</si>
  <si>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</si>
  <si>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</si>
  <si>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</si>
  <si>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</si>
  <si>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</si>
  <si>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</si>
  <si>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</si>
  <si>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</si>
  <si>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</si>
  <si>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参加人数</t>
    <rPh sb="0" eb="2">
      <t>サンカ</t>
    </rPh>
    <rPh sb="2" eb="4">
      <t>ニンズウ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</si>
  <si>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</si>
  <si>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</si>
  <si>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</si>
  <si>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</si>
  <si>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</si>
  <si>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</si>
  <si>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</si>
  <si>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</si>
  <si>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</si>
  <si>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</si>
  <si>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</si>
  <si>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</si>
  <si>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経験</t>
    <rPh sb="0" eb="2">
      <t>ケイケン</t>
    </rPh>
    <phoneticPr fontId="2"/>
  </si>
  <si>
    <t>役職</t>
    <rPh sb="0" eb="2">
      <t>ヤクショク</t>
    </rPh>
    <phoneticPr fontId="2"/>
  </si>
  <si>
    <t>１日目競技役員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</si>
  <si>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２日目競技役員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</si>
  <si>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</si>
  <si>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</si>
  <si>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</si>
  <si>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</si>
  <si>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</si>
  <si>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</si>
  <si>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</si>
  <si>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</si>
  <si>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</si>
  <si>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</si>
  <si>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</si>
  <si>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</si>
  <si>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</si>
  <si>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</si>
  <si>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</si>
  <si>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</si>
  <si>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</si>
  <si>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</si>
  <si>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</si>
  <si>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</si>
  <si>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</si>
  <si>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</si>
  <si>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</si>
  <si>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</si>
  <si>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</si>
  <si>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</si>
  <si>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</si>
  <si>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</si>
  <si>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</si>
  <si>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</si>
  <si>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</si>
  <si>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</si>
  <si>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</si>
  <si>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</si>
  <si>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男子選択用</t>
    <rPh sb="0" eb="2">
      <t>ダンシ</t>
    </rPh>
    <rPh sb="2" eb="5">
      <t>センタクヨウ</t>
    </rPh>
    <phoneticPr fontId="2"/>
  </si>
  <si>
    <t>女子選択用</t>
    <rPh sb="0" eb="2">
      <t>ジョシ</t>
    </rPh>
    <rPh sb="2" eb="5">
      <t>センタクヨウ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</si>
  <si>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</si>
  <si>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</si>
  <si>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</si>
  <si>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</si>
  <si>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</si>
  <si>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</si>
  <si>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</si>
  <si>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</si>
  <si>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</si>
  <si>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</si>
  <si>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</si>
  <si>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</si>
  <si>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</si>
  <si>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スポーツボックス新城</t>
    <rPh sb="8" eb="10">
      <t>シンシロ</t>
    </rPh>
    <phoneticPr fontId="2"/>
  </si>
  <si>
    <t>スポーツボックス豊川</t>
    <rPh sb="8" eb="10">
      <t>トヨカワ</t>
    </rPh>
    <phoneticPr fontId="2"/>
  </si>
  <si>
    <t>スポーツボックス田原</t>
    <rPh sb="8" eb="10">
      <t>タハラ</t>
    </rPh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</si>
  <si>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</si>
  <si>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</si>
  <si>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</si>
  <si>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</si>
  <si>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</si>
  <si>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</si>
  <si>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</si>
  <si>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</si>
  <si>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</si>
  <si>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</si>
  <si>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</si>
  <si>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</si>
  <si>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</si>
  <si>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</si>
  <si>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</si>
  <si>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</si>
  <si>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</si>
  <si>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</si>
  <si>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</si>
  <si>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</si>
  <si>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</si>
  <si>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</si>
  <si>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</si>
  <si>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</si>
  <si>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</si>
  <si>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</si>
  <si>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</si>
  <si>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</si>
  <si>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選手</t>
    <rPh sb="0" eb="2">
      <t>センシュ</t>
    </rPh>
    <phoneticPr fontId="2"/>
  </si>
  <si>
    <t>個人種目</t>
    <rPh sb="0" eb="2">
      <t>コジン</t>
    </rPh>
    <rPh sb="2" eb="4">
      <t>シュモク</t>
    </rPh>
    <phoneticPr fontId="2"/>
  </si>
  <si>
    <t>リレー種目</t>
    <rPh sb="3" eb="5">
      <t>シュモク</t>
    </rPh>
    <phoneticPr fontId="2"/>
  </si>
  <si>
    <t>協賛金</t>
    <rPh sb="0" eb="3">
      <t>キョウサンキン</t>
    </rPh>
    <phoneticPr fontId="2"/>
  </si>
  <si>
    <t xml:space="preserve"> 50m　  自由形</t>
    <rPh sb="7" eb="10">
      <t>ジユウガタ</t>
    </rPh>
    <phoneticPr fontId="2"/>
  </si>
  <si>
    <t>プログラム</t>
    <phoneticPr fontId="2"/>
  </si>
  <si>
    <t>種目④</t>
    <rPh sb="0" eb="2">
      <t>シュモク</t>
    </rPh>
    <phoneticPr fontId="2"/>
  </si>
  <si>
    <t>【　ガチンコリレー　ＬＯＮＧ　】</t>
    <phoneticPr fontId="2"/>
  </si>
  <si>
    <t>区分</t>
    <rPh sb="0" eb="2">
      <t>クブン</t>
    </rPh>
    <phoneticPr fontId="2"/>
  </si>
  <si>
    <t>Ｓ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</si>
  <si>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</si>
  <si>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</si>
  <si>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</si>
  <si>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</si>
  <si>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</si>
  <si>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ＤＣ</t>
    <phoneticPr fontId="2"/>
  </si>
  <si>
    <t>ＤＥ</t>
    <phoneticPr fontId="2"/>
  </si>
  <si>
    <t>8</t>
    <phoneticPr fontId="2"/>
  </si>
  <si>
    <t>100m　　自由形</t>
    <rPh sb="6" eb="9">
      <t>ジユウガタ</t>
    </rPh>
    <phoneticPr fontId="2"/>
  </si>
  <si>
    <t>種目⑤</t>
    <rPh sb="0" eb="2">
      <t>シュモク</t>
    </rPh>
    <phoneticPr fontId="2"/>
  </si>
  <si>
    <t>種目⑥</t>
    <rPh sb="0" eb="2">
      <t>シュモク</t>
    </rPh>
    <phoneticPr fontId="2"/>
  </si>
  <si>
    <t>⑤</t>
    <phoneticPr fontId="2"/>
  </si>
  <si>
    <t>⑥</t>
    <phoneticPr fontId="2"/>
  </si>
  <si>
    <t>種目⑦</t>
    <rPh sb="0" eb="2">
      <t>シュモク</t>
    </rPh>
    <phoneticPr fontId="2"/>
  </si>
  <si>
    <t>種目⑧</t>
    <rPh sb="0" eb="2">
      <t>シュモク</t>
    </rPh>
    <phoneticPr fontId="2"/>
  </si>
  <si>
    <t>種目⑨</t>
    <rPh sb="0" eb="2">
      <t>シュモク</t>
    </rPh>
    <phoneticPr fontId="2"/>
  </si>
  <si>
    <t>種目⑩</t>
    <rPh sb="0" eb="2">
      <t>シュモク</t>
    </rPh>
    <phoneticPr fontId="2"/>
  </si>
  <si>
    <t>種目⑪</t>
    <rPh sb="0" eb="2">
      <t>シュモク</t>
    </rPh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</si>
  <si>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</si>
  <si>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</si>
  <si>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</si>
  <si>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</si>
  <si>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</si>
  <si>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※女子は下方のピンク欄に入力して下さい。</t>
    <rPh sb="1" eb="3">
      <t>ジョシ</t>
    </rPh>
    <rPh sb="4" eb="6">
      <t>カホウ</t>
    </rPh>
    <rPh sb="10" eb="11">
      <t>ラン</t>
    </rPh>
    <rPh sb="12" eb="14">
      <t>ニュウリョク</t>
    </rPh>
    <rPh sb="16" eb="17">
      <t>クダ</t>
    </rPh>
    <phoneticPr fontId="2"/>
  </si>
  <si>
    <t>Ｓ</t>
    <phoneticPr fontId="2"/>
  </si>
  <si>
    <t>Ａ</t>
    <phoneticPr fontId="2"/>
  </si>
  <si>
    <t>Ａ</t>
    <phoneticPr fontId="2"/>
  </si>
  <si>
    <t>Ｂ</t>
    <phoneticPr fontId="2"/>
  </si>
  <si>
    <t>Ｂ</t>
    <phoneticPr fontId="2"/>
  </si>
  <si>
    <t>Ｃ</t>
    <phoneticPr fontId="2"/>
  </si>
  <si>
    <t>Ｄ</t>
    <phoneticPr fontId="2"/>
  </si>
  <si>
    <t>Ｄ</t>
    <phoneticPr fontId="2"/>
  </si>
  <si>
    <t>Ｅ</t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</si>
  <si>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</si>
  <si>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</si>
  <si>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年令</t>
    <rPh sb="0" eb="2">
      <t>ネンレイ</t>
    </rPh>
    <phoneticPr fontId="2"/>
  </si>
  <si>
    <t>区分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</si>
  <si>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</si>
  <si>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Ver.1</t>
    <phoneticPr fontId="2"/>
  </si>
  <si>
    <t>【　ガチンコリレー　】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</si>
  <si>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</si>
  <si>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</si>
  <si>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</si>
  <si>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</si>
  <si>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</si>
  <si>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</si>
  <si>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</si>
  <si>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</si>
  <si>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</si>
  <si>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種目重複</t>
    <rPh sb="0" eb="2">
      <t>シュモク</t>
    </rPh>
    <rPh sb="2" eb="4">
      <t>ジュウフク</t>
    </rPh>
    <phoneticPr fontId="2"/>
  </si>
  <si>
    <t xml:space="preserve"> 50m　　背泳ぎ</t>
    <rPh sb="6" eb="8">
      <t>セオヨ</t>
    </rPh>
    <phoneticPr fontId="2"/>
  </si>
  <si>
    <t>100m　  背泳ぎ</t>
    <rPh sb="7" eb="9">
      <t>セオヨ</t>
    </rPh>
    <phoneticPr fontId="2"/>
  </si>
  <si>
    <t xml:space="preserve"> 50m　　平泳ぎ</t>
    <rPh sb="6" eb="8">
      <t>ヒラオヨ</t>
    </rPh>
    <phoneticPr fontId="2"/>
  </si>
  <si>
    <t>100m    平泳ぎ</t>
    <rPh sb="8" eb="10">
      <t>ヒラオヨ</t>
    </rPh>
    <phoneticPr fontId="2"/>
  </si>
  <si>
    <t xml:space="preserve"> 50m　　バタフライ</t>
    <phoneticPr fontId="2"/>
  </si>
  <si>
    <t>100m    バタフライ</t>
    <phoneticPr fontId="2"/>
  </si>
  <si>
    <t>200m    個人メドレー</t>
    <rPh sb="8" eb="10">
      <t>コジン</t>
    </rPh>
    <phoneticPr fontId="2"/>
  </si>
  <si>
    <t>一般</t>
    <rPh sb="0" eb="2">
      <t>イッパン</t>
    </rPh>
    <phoneticPr fontId="2"/>
  </si>
  <si>
    <t>Ｂ</t>
    <phoneticPr fontId="2"/>
  </si>
  <si>
    <t>Ｃ</t>
    <phoneticPr fontId="2"/>
  </si>
  <si>
    <t>Ｃ</t>
    <phoneticPr fontId="2"/>
  </si>
  <si>
    <t>Ｄ</t>
    <phoneticPr fontId="2"/>
  </si>
  <si>
    <t>Ｄ</t>
    <phoneticPr fontId="2"/>
  </si>
  <si>
    <t>Ｅ</t>
    <phoneticPr fontId="2"/>
  </si>
  <si>
    <t>【　男子メドレーリレー　】</t>
    <rPh sb="2" eb="4">
      <t>ダンシ</t>
    </rPh>
    <phoneticPr fontId="2"/>
  </si>
  <si>
    <t>幼児</t>
    <rPh sb="0" eb="2">
      <t>ヨウジ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</si>
  <si>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</si>
  <si>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</si>
  <si>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</si>
  <si>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</si>
  <si>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Ａ</t>
    <phoneticPr fontId="2"/>
  </si>
  <si>
    <t>Ｂ</t>
    <phoneticPr fontId="2"/>
  </si>
  <si>
    <t>Ｅ</t>
    <phoneticPr fontId="2"/>
  </si>
  <si>
    <t>女子メドレーリレー</t>
    <rPh sb="0" eb="2">
      <t>ジョシ</t>
    </rPh>
    <phoneticPr fontId="2"/>
  </si>
  <si>
    <t>全区分</t>
    <rPh sb="0" eb="1">
      <t>ゼン</t>
    </rPh>
    <rPh sb="1" eb="3">
      <t>クブン</t>
    </rPh>
    <phoneticPr fontId="2"/>
  </si>
  <si>
    <t>Ｆ</t>
    <phoneticPr fontId="2"/>
  </si>
  <si>
    <t>男子メドレーリレー</t>
    <rPh sb="0" eb="2">
      <t>ダンシ</t>
    </rPh>
    <phoneticPr fontId="2"/>
  </si>
  <si>
    <t>男子フリーリレー</t>
    <rPh sb="0" eb="2">
      <t>ダンシ</t>
    </rPh>
    <phoneticPr fontId="2"/>
  </si>
  <si>
    <t>男子リレー合計</t>
    <rPh sb="0" eb="2">
      <t>ダンシ</t>
    </rPh>
    <rPh sb="5" eb="7">
      <t>ゴウケイ</t>
    </rPh>
    <phoneticPr fontId="2"/>
  </si>
  <si>
    <t>女子フリーリレー</t>
    <rPh sb="0" eb="2">
      <t>ジョシ</t>
    </rPh>
    <phoneticPr fontId="2"/>
  </si>
  <si>
    <t>女子リレー合計</t>
    <rPh sb="0" eb="2">
      <t>ジョシ</t>
    </rPh>
    <rPh sb="5" eb="7">
      <t>ゴウケイ</t>
    </rPh>
    <phoneticPr fontId="2"/>
  </si>
  <si>
    <t>泳力検定</t>
    <rPh sb="0" eb="2">
      <t>エイリョク</t>
    </rPh>
    <rPh sb="2" eb="4">
      <t>ケンテイ</t>
    </rPh>
    <phoneticPr fontId="2"/>
  </si>
  <si>
    <t>検定</t>
    <rPh sb="0" eb="1">
      <t>ケン</t>
    </rPh>
    <rPh sb="1" eb="2">
      <t>テイ</t>
    </rPh>
    <phoneticPr fontId="2"/>
  </si>
  <si>
    <t>Version1</t>
    <phoneticPr fontId="2"/>
  </si>
  <si>
    <t>女子人数</t>
    <rPh sb="0" eb="2">
      <t>ジョシ</t>
    </rPh>
    <rPh sb="2" eb="4">
      <t>ニンズウ</t>
    </rPh>
    <phoneticPr fontId="2"/>
  </si>
  <si>
    <t>男子人数</t>
    <rPh sb="0" eb="2">
      <t>ダンシ</t>
    </rPh>
    <phoneticPr fontId="2"/>
  </si>
  <si>
    <t>合計人数</t>
    <rPh sb="0" eb="2">
      <t>ゴウケイ</t>
    </rPh>
    <phoneticPr fontId="2"/>
  </si>
  <si>
    <t>女子種目数</t>
    <rPh sb="0" eb="2">
      <t>ジョシ</t>
    </rPh>
    <rPh sb="2" eb="5">
      <t>シュモクスウ</t>
    </rPh>
    <phoneticPr fontId="2"/>
  </si>
  <si>
    <t>男子種目数</t>
    <rPh sb="0" eb="2">
      <t>ダンシ</t>
    </rPh>
    <phoneticPr fontId="2"/>
  </si>
  <si>
    <t>合計種目数</t>
    <rPh sb="0" eb="2">
      <t>ゴウケイ</t>
    </rPh>
    <phoneticPr fontId="2"/>
  </si>
  <si>
    <t>種目</t>
    <rPh sb="0" eb="2">
      <t>シュモク</t>
    </rPh>
    <phoneticPr fontId="2"/>
  </si>
  <si>
    <t>種目金額</t>
    <rPh sb="0" eb="4">
      <t>シュモクキンガク</t>
    </rPh>
    <phoneticPr fontId="2"/>
  </si>
  <si>
    <t>部数</t>
    <rPh sb="0" eb="2">
      <t>ブスウ</t>
    </rPh>
    <phoneticPr fontId="2"/>
  </si>
  <si>
    <t>金額</t>
    <rPh sb="0" eb="2">
      <t>キンガク</t>
    </rPh>
    <phoneticPr fontId="2"/>
  </si>
  <si>
    <t>第10回のっぽろ水泳記録会</t>
    <rPh sb="0" eb="1">
      <t>ダイ</t>
    </rPh>
    <rPh sb="3" eb="4">
      <t>カイ</t>
    </rPh>
    <rPh sb="8" eb="10">
      <t>スイエイ</t>
    </rPh>
    <rPh sb="10" eb="12">
      <t>キロク</t>
    </rPh>
    <rPh sb="12" eb="13">
      <t>カイ</t>
    </rPh>
    <phoneticPr fontId="2"/>
  </si>
  <si>
    <t>プログラム配信料</t>
    <rPh sb="5" eb="7">
      <t>ハイシン</t>
    </rPh>
    <rPh sb="7" eb="8">
      <t>リョウ</t>
    </rPh>
    <phoneticPr fontId="2"/>
  </si>
  <si>
    <t>人</t>
    <rPh sb="0" eb="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</si>
</sst>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[$-411]ggge&quot;年&quot;m&quot;月&quot;d&quot;日&quot;;@"/>
    <numFmt numFmtId="184" formatCode="d"/>
    <numFmt numFmtId="185" formatCode="&quot; &quot;@"/>
    <numFmt numFmtId="186" formatCode="0_ "/>
  </numFmts>
  <fonts count="32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4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8" fontId="0" fillId="0" borderId="6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6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4" fontId="6" fillId="0" borderId="0" xfId="0" applyNumberFormat="1" applyFont="1" applyAlignment="1">
      <alignment horizontal="right" vertical="center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6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7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6" xfId="0" applyFont="1" applyBorder="1">
      <alignment vertical="center"/>
    </xf>
    <xf numFmtId="14" fontId="6" fillId="0" borderId="6" xfId="0" applyNumberFormat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7" fontId="23" fillId="3" borderId="1" xfId="0" applyNumberFormat="1" applyFont="1" applyFill="1" applyBorder="1" applyProtection="1">
      <alignment vertical="center"/>
      <protection locked="0"/>
    </xf>
    <xf numFmtId="177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4" fontId="0" fillId="0" borderId="6" xfId="0" applyNumberFormat="1" applyBorder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5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0" fontId="27" fillId="0" borderId="0" xfId="0" applyFont="1">
      <alignment vertical="center"/>
    </xf>
    <xf numFmtId="185" fontId="0" fillId="5" borderId="1" xfId="0" applyNumberFormat="1" applyFill="1" applyBorder="1" applyAlignment="1" applyProtection="1">
      <alignment vertical="center" shrinkToFit="1"/>
      <protection locked="0"/>
    </xf>
    <xf numFmtId="1" fontId="7" fillId="0" borderId="0" xfId="0" applyNumberFormat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8" fontId="0" fillId="6" borderId="1" xfId="0" applyNumberFormat="1" applyFill="1" applyBorder="1" applyAlignment="1" applyProtection="1">
      <alignment horizontal="center" vertical="center"/>
      <protection locked="0"/>
    </xf>
    <xf numFmtId="178" fontId="0" fillId="5" borderId="1" xfId="0" applyNumberFormat="1" applyFill="1" applyBorder="1" applyAlignment="1" applyProtection="1">
      <alignment horizontal="center" vertical="center"/>
      <protection locked="0"/>
    </xf>
    <xf numFmtId="178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vertical="center" shrinkToFit="1"/>
      <protection locked="0"/>
    </xf>
    <xf numFmtId="1" fontId="4" fillId="0" borderId="0" xfId="0" applyNumberFormat="1" applyFont="1" applyAlignment="1">
      <alignment horizontal="center" vertical="center"/>
    </xf>
    <xf numFmtId="182" fontId="3" fillId="0" borderId="0" xfId="0" applyNumberFormat="1" applyFont="1">
      <alignment vertical="center"/>
    </xf>
    <xf numFmtId="178" fontId="0" fillId="8" borderId="1" xfId="0" applyNumberFormat="1" applyFill="1" applyBorder="1" applyAlignment="1">
      <alignment horizontal="center" vertical="center"/>
    </xf>
    <xf numFmtId="0" fontId="26" fillId="8" borderId="0" xfId="0" applyFont="1" applyFill="1" applyAlignment="1">
      <alignment horizontal="right" vertical="center"/>
    </xf>
    <xf numFmtId="0" fontId="29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1" fillId="0" borderId="6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86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7" fontId="23" fillId="3" borderId="1" xfId="0" applyNumberFormat="1" applyFont="1" applyFill="1" applyBorder="1" applyAlignment="1" applyProtection="1">
      <alignment horizontal="center" vertical="center"/>
      <protection locked="0"/>
    </xf>
    <xf numFmtId="177" fontId="23" fillId="5" borderId="1" xfId="0" applyNumberFormat="1" applyFont="1" applyFill="1" applyBorder="1" applyAlignment="1" applyProtection="1">
      <alignment horizontal="center" vertical="center"/>
      <protection locked="0"/>
    </xf>
    <xf numFmtId="179" fontId="3" fillId="0" borderId="3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82" fontId="3" fillId="0" borderId="0" xfId="0" applyNumberFormat="1" applyFont="1" applyAlignment="1">
      <alignment horizontal="left" vertical="center"/>
    </xf>
    <xf numFmtId="182" fontId="3" fillId="0" borderId="3" xfId="0" applyNumberFormat="1" applyFont="1" applyBorder="1" applyAlignment="1">
      <alignment horizontal="right" vertical="center"/>
    </xf>
    <xf numFmtId="49" fontId="4" fillId="7" borderId="26" xfId="0" applyNumberFormat="1" applyFont="1" applyFill="1" applyBorder="1" applyAlignment="1" applyProtection="1">
      <alignment horizontal="center" vertical="center"/>
      <protection locked="0"/>
    </xf>
    <xf numFmtId="49" fontId="4" fillId="7" borderId="2" xfId="0" applyNumberFormat="1" applyFont="1" applyFill="1" applyBorder="1" applyAlignment="1" applyProtection="1">
      <alignment horizontal="center" vertical="center"/>
      <protection locked="0"/>
    </xf>
    <xf numFmtId="49" fontId="4" fillId="7" borderId="27" xfId="0" applyNumberFormat="1" applyFont="1" applyFill="1" applyBorder="1" applyAlignment="1" applyProtection="1">
      <alignment horizontal="center" vertical="center"/>
      <protection locked="0"/>
    </xf>
    <xf numFmtId="182" fontId="3" fillId="0" borderId="2" xfId="0" applyNumberFormat="1" applyFont="1" applyBorder="1" applyAlignment="1">
      <alignment horizontal="center" vertical="center"/>
    </xf>
    <xf numFmtId="182" fontId="3" fillId="0" borderId="27" xfId="0" applyNumberFormat="1" applyFont="1" applyBorder="1" applyAlignment="1">
      <alignment horizontal="center" vertical="center"/>
    </xf>
    <xf numFmtId="182" fontId="3" fillId="0" borderId="0" xfId="0" applyNumberFormat="1" applyFont="1" applyAlignment="1">
      <alignment horizontal="right" vertical="center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4" fillId="2" borderId="26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181" fontId="3" fillId="0" borderId="3" xfId="0" applyNumberFormat="1" applyFont="1" applyBorder="1" applyAlignment="1">
      <alignment horizontal="right" vertical="center" shrinkToFit="1"/>
    </xf>
    <xf numFmtId="1" fontId="3" fillId="0" borderId="0" xfId="0" applyNumberFormat="1" applyFont="1" applyAlignment="1">
      <alignment horizontal="right" vertical="center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1" fontId="3" fillId="0" borderId="0" xfId="0" applyNumberFormat="1" applyFont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79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56" fontId="7" fillId="2" borderId="26" xfId="0" applyNumberFormat="1" applyFont="1" applyFill="1" applyBorder="1" applyAlignment="1" applyProtection="1">
      <alignment horizontal="center" vertical="center"/>
      <protection locked="0"/>
    </xf>
    <xf numFmtId="56" fontId="7" fillId="2" borderId="2" xfId="0" applyNumberFormat="1" applyFont="1" applyFill="1" applyBorder="1" applyAlignment="1" applyProtection="1">
      <alignment horizontal="center" vertical="center"/>
      <protection locked="0"/>
    </xf>
    <xf numFmtId="56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申込書一式" xfId="1" xr:uid="{00000000-0005-0000-0000-000001000000}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CC"/>
      <color rgb="FFFF99FF"/>
      <color rgb="FFFFFF99"/>
      <color rgb="FFFFFFCC"/>
      <color rgb="FFCCFFFF"/>
      <color rgb="FF99FF99"/>
      <color rgb="FF66FFCC"/>
      <color rgb="FF66FF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F64"/>
  <sheetViews>
    <sheetView showGridLines="0" tabSelected="1" zoomScaleNormal="100" workbookViewId="0">
      <selection activeCell="C4" sqref="C4:H4"/>
    </sheetView>
  </sheetViews>
  <sheetFormatPr defaultColWidth="9.140625" defaultRowHeight="22.5" customHeight="1"/>
  <cols>
    <col min="1" max="1" width="5.28515625" style="4" customWidth="1"/>
    <col min="2" max="2" width="22.5703125" style="4" customWidth="1"/>
    <col min="3" max="27" width="3.7109375" style="4" customWidth="1"/>
    <col min="28" max="28" width="13" style="4" hidden="1" customWidth="1"/>
    <col min="29" max="32" width="9.140625" style="4" hidden="1" customWidth="1"/>
    <col min="33" max="33" width="0" style="4" hidden="1" customWidth="1"/>
    <col min="34" max="16384" width="9.140625" style="4"/>
  </cols>
  <sheetData>
    <row r="1" spans="2:30" ht="18" customHeight="1">
      <c r="B1" s="2" t="s">
        <v>296</v>
      </c>
      <c r="C1" s="2"/>
      <c r="D1" s="2"/>
      <c r="E1" s="2"/>
      <c r="F1" s="2"/>
      <c r="G1" s="2"/>
      <c r="H1" s="2"/>
      <c r="I1" s="2"/>
      <c r="J1" s="2"/>
      <c r="U1" s="195" t="s">
        <v>78</v>
      </c>
      <c r="V1" s="196"/>
      <c r="W1" s="196"/>
      <c r="X1" s="197"/>
    </row>
    <row r="2" spans="2:30" ht="12.75" customHeight="1">
      <c r="B2" s="148" t="s">
        <v>240</v>
      </c>
      <c r="C2" s="1"/>
      <c r="D2" s="1"/>
      <c r="E2" s="1"/>
      <c r="F2" s="1"/>
      <c r="G2" s="1"/>
      <c r="H2" s="1"/>
      <c r="I2" s="1"/>
      <c r="J2" s="1"/>
      <c r="P2" s="6" t="s">
        <v>65</v>
      </c>
      <c r="Q2" s="6"/>
      <c r="R2" s="6"/>
      <c r="S2" s="6"/>
      <c r="T2" s="6"/>
      <c r="U2" s="6"/>
      <c r="V2" s="6"/>
      <c r="W2" s="6"/>
    </row>
    <row r="3" spans="2:30" ht="12.75" customHeight="1">
      <c r="B3" s="1"/>
      <c r="C3" s="1"/>
      <c r="D3" s="1"/>
      <c r="E3" s="1"/>
      <c r="F3" s="1"/>
      <c r="G3" s="1"/>
      <c r="H3" s="1"/>
      <c r="I3" s="1"/>
      <c r="J3" s="1"/>
      <c r="T3" s="167"/>
      <c r="U3" s="167"/>
      <c r="V3" s="167"/>
      <c r="W3" s="167"/>
      <c r="X3" s="167"/>
    </row>
    <row r="4" spans="2:30" ht="19.5" customHeight="1">
      <c r="B4" s="144" t="s">
        <v>0</v>
      </c>
      <c r="C4" s="170"/>
      <c r="D4" s="171"/>
      <c r="E4" s="171"/>
      <c r="F4" s="171"/>
      <c r="G4" s="171"/>
      <c r="H4" s="172"/>
      <c r="I4" s="141"/>
      <c r="P4" s="33" t="s">
        <v>2</v>
      </c>
      <c r="Q4" s="198"/>
      <c r="R4" s="199"/>
      <c r="S4" s="199"/>
      <c r="T4" s="199"/>
      <c r="U4" s="199"/>
      <c r="V4" s="200"/>
      <c r="W4" s="30"/>
      <c r="AB4" s="11">
        <f>C4</f>
        <v>0</v>
      </c>
    </row>
    <row r="5" spans="2:30" ht="9" customHeight="1">
      <c r="B5" s="2"/>
    </row>
    <row r="6" spans="2:30" ht="19.5" customHeight="1">
      <c r="B6" s="33" t="s">
        <v>1</v>
      </c>
      <c r="C6" s="201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3"/>
      <c r="AD6" s="4" t="s">
        <v>161</v>
      </c>
    </row>
    <row r="7" spans="2:30" ht="9" customHeight="1">
      <c r="B7" s="2"/>
      <c r="AD7" s="4" t="s">
        <v>162</v>
      </c>
    </row>
    <row r="8" spans="2:30" ht="14.25" customHeight="1">
      <c r="B8" s="36" t="s">
        <v>29</v>
      </c>
      <c r="C8" s="207"/>
      <c r="D8" s="208"/>
      <c r="E8" s="208"/>
      <c r="F8" s="208"/>
      <c r="G8" s="208"/>
      <c r="H8" s="208"/>
      <c r="I8" s="208"/>
      <c r="J8" s="208"/>
      <c r="K8" s="209"/>
      <c r="M8" s="2"/>
      <c r="AB8" s="127">
        <v>40511</v>
      </c>
      <c r="AD8" s="4" t="s">
        <v>163</v>
      </c>
    </row>
    <row r="9" spans="2:30" ht="14.25" hidden="1" customHeight="1">
      <c r="B9" s="36"/>
      <c r="C9" s="104"/>
      <c r="D9" s="103"/>
      <c r="E9" s="103"/>
      <c r="F9" s="103"/>
      <c r="G9" s="103"/>
      <c r="H9" s="103"/>
      <c r="I9" s="103"/>
      <c r="J9" s="103"/>
      <c r="K9" s="103"/>
      <c r="AB9" s="127">
        <v>40512</v>
      </c>
      <c r="AD9" s="4" t="s">
        <v>164</v>
      </c>
    </row>
    <row r="10" spans="2:30" ht="19.5" customHeight="1">
      <c r="B10" s="33" t="s">
        <v>3</v>
      </c>
      <c r="C10" s="213"/>
      <c r="D10" s="213"/>
      <c r="E10" s="213"/>
      <c r="F10" s="213"/>
      <c r="G10" s="213"/>
      <c r="H10" s="213"/>
      <c r="I10" s="213"/>
      <c r="J10" s="213"/>
      <c r="K10" s="213"/>
      <c r="L10" s="31"/>
      <c r="Q10" s="105"/>
      <c r="R10" s="33" t="s">
        <v>79</v>
      </c>
      <c r="S10" s="179"/>
      <c r="T10" s="180"/>
      <c r="U10" s="180"/>
      <c r="V10" s="181"/>
      <c r="AB10" s="127">
        <v>40513</v>
      </c>
    </row>
    <row r="11" spans="2:30" ht="9" customHeight="1">
      <c r="O11" s="106"/>
      <c r="AB11" s="127">
        <v>40514</v>
      </c>
    </row>
    <row r="12" spans="2:30" ht="19.5" customHeight="1">
      <c r="B12" s="33" t="s">
        <v>4</v>
      </c>
      <c r="C12" s="9" t="s">
        <v>5</v>
      </c>
      <c r="D12" s="214"/>
      <c r="E12" s="215"/>
      <c r="F12" s="215"/>
      <c r="G12" s="215"/>
      <c r="H12" s="216"/>
      <c r="I12" s="45"/>
      <c r="J12" s="44"/>
      <c r="K12" s="44"/>
      <c r="L12" s="32"/>
      <c r="AB12" s="127">
        <v>40515</v>
      </c>
    </row>
    <row r="13" spans="2:30" ht="19.5" customHeight="1">
      <c r="D13" s="217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9"/>
      <c r="AB13" s="127">
        <v>40516</v>
      </c>
    </row>
    <row r="14" spans="2:30" ht="19.5" customHeight="1">
      <c r="D14" s="186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8"/>
      <c r="AB14" s="127">
        <v>40517</v>
      </c>
    </row>
    <row r="15" spans="2:30" ht="19.5" customHeight="1">
      <c r="B15" s="33"/>
      <c r="C15" s="12"/>
      <c r="D15" s="193" t="s">
        <v>6</v>
      </c>
      <c r="E15" s="194"/>
      <c r="F15" s="210"/>
      <c r="G15" s="211"/>
      <c r="H15" s="211"/>
      <c r="I15" s="211"/>
      <c r="J15" s="211"/>
      <c r="K15" s="211"/>
      <c r="L15" s="211"/>
      <c r="M15" s="212"/>
      <c r="O15" s="35" t="s">
        <v>24</v>
      </c>
      <c r="P15" s="182"/>
      <c r="Q15" s="183"/>
      <c r="R15" s="183"/>
      <c r="S15" s="183"/>
      <c r="T15" s="183"/>
      <c r="U15" s="183"/>
      <c r="V15" s="183"/>
      <c r="W15" s="184"/>
      <c r="AB15" s="127">
        <v>40518</v>
      </c>
    </row>
    <row r="16" spans="2:30" ht="19.5" customHeight="1">
      <c r="B16" s="33"/>
      <c r="C16" s="12"/>
      <c r="D16" s="34"/>
      <c r="E16" s="33" t="s">
        <v>25</v>
      </c>
      <c r="F16" s="182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4"/>
      <c r="AB16" s="127">
        <v>40519</v>
      </c>
    </row>
    <row r="17" spans="2:28" ht="18" customHeight="1">
      <c r="B17" s="185" t="str">
        <f>IF(AND(AND($E$20="",$P$20=""),$T$27&gt;5),"※競技役員欄にご記入がありません。このままですと受付できません。","")</f>
        <v/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AB17" s="127">
        <v>40520</v>
      </c>
    </row>
    <row r="18" spans="2:28" ht="14.25" hidden="1" customHeight="1">
      <c r="B18" s="33"/>
      <c r="C18" s="12"/>
      <c r="D18" s="36" t="s">
        <v>29</v>
      </c>
      <c r="E18" s="207"/>
      <c r="F18" s="208"/>
      <c r="G18" s="208"/>
      <c r="H18" s="208"/>
      <c r="I18" s="208"/>
      <c r="J18" s="208"/>
      <c r="K18" s="208"/>
      <c r="L18" s="208"/>
      <c r="M18" s="209"/>
      <c r="N18" s="12"/>
      <c r="O18" s="34"/>
      <c r="P18" s="207"/>
      <c r="Q18" s="208"/>
      <c r="R18" s="208"/>
      <c r="S18" s="208"/>
      <c r="T18" s="208"/>
      <c r="U18" s="208"/>
      <c r="V18" s="208"/>
      <c r="W18" s="208"/>
      <c r="X18" s="209"/>
      <c r="AB18" s="127">
        <v>40521</v>
      </c>
    </row>
    <row r="19" spans="2:28" ht="14.25" hidden="1" customHeight="1">
      <c r="B19" s="33"/>
      <c r="C19" s="12"/>
      <c r="D19" s="36"/>
      <c r="E19" s="104"/>
      <c r="F19" s="104"/>
      <c r="G19" s="104"/>
      <c r="H19" s="104"/>
      <c r="I19" s="104"/>
      <c r="J19" s="104"/>
      <c r="K19" s="104"/>
      <c r="L19" s="104"/>
      <c r="M19" s="104"/>
      <c r="N19" s="12"/>
      <c r="O19" s="34"/>
      <c r="P19" s="104"/>
      <c r="Q19" s="104"/>
      <c r="R19" s="104"/>
      <c r="S19" s="104"/>
      <c r="T19" s="104"/>
      <c r="U19" s="104"/>
      <c r="V19" s="104"/>
      <c r="W19" s="104"/>
      <c r="X19" s="104"/>
      <c r="AB19" s="127">
        <v>40522</v>
      </c>
    </row>
    <row r="20" spans="2:28" ht="19.5" hidden="1" customHeight="1">
      <c r="B20" s="34" t="s">
        <v>26</v>
      </c>
      <c r="C20" s="80">
        <f>C59</f>
        <v>0</v>
      </c>
      <c r="D20" s="34" t="s">
        <v>27</v>
      </c>
      <c r="E20" s="176"/>
      <c r="F20" s="177"/>
      <c r="G20" s="177"/>
      <c r="H20" s="177"/>
      <c r="I20" s="177"/>
      <c r="J20" s="177"/>
      <c r="K20" s="177"/>
      <c r="L20" s="177"/>
      <c r="M20" s="178"/>
      <c r="N20" s="80">
        <f>C60</f>
        <v>0</v>
      </c>
      <c r="O20" s="34" t="s">
        <v>28</v>
      </c>
      <c r="P20" s="176"/>
      <c r="Q20" s="177"/>
      <c r="R20" s="177"/>
      <c r="S20" s="177"/>
      <c r="T20" s="177"/>
      <c r="U20" s="177"/>
      <c r="V20" s="177"/>
      <c r="W20" s="177"/>
      <c r="X20" s="178"/>
      <c r="AB20" s="127">
        <v>40523</v>
      </c>
    </row>
    <row r="21" spans="2:28" ht="19.5" hidden="1" customHeight="1">
      <c r="B21" s="34"/>
      <c r="C21" s="189" t="s">
        <v>103</v>
      </c>
      <c r="D21" s="189"/>
      <c r="E21" s="189"/>
      <c r="F21" s="189"/>
      <c r="G21" s="204"/>
      <c r="H21" s="205"/>
      <c r="I21" s="206"/>
      <c r="J21" s="112"/>
      <c r="K21" s="112"/>
      <c r="N21" s="189" t="s">
        <v>103</v>
      </c>
      <c r="O21" s="189"/>
      <c r="P21" s="189"/>
      <c r="Q21" s="189"/>
      <c r="R21" s="204"/>
      <c r="S21" s="205"/>
      <c r="T21" s="206"/>
      <c r="U21" s="112"/>
      <c r="V21" s="112"/>
      <c r="AB21" s="127">
        <v>40524</v>
      </c>
    </row>
    <row r="22" spans="2:28" ht="19.5" hidden="1" customHeight="1">
      <c r="B22" s="34"/>
      <c r="C22" s="189" t="s">
        <v>104</v>
      </c>
      <c r="D22" s="189"/>
      <c r="E22" s="189"/>
      <c r="F22" s="189"/>
      <c r="G22" s="190"/>
      <c r="H22" s="191"/>
      <c r="I22" s="192"/>
      <c r="J22" s="112"/>
      <c r="K22" s="112"/>
      <c r="N22" s="189" t="s">
        <v>104</v>
      </c>
      <c r="O22" s="189"/>
      <c r="P22" s="189"/>
      <c r="Q22" s="189"/>
      <c r="R22" s="190"/>
      <c r="S22" s="191"/>
      <c r="T22" s="192"/>
      <c r="U22" s="112"/>
      <c r="V22" s="112"/>
      <c r="AB22" s="127">
        <v>40525</v>
      </c>
    </row>
    <row r="23" spans="2:28" ht="19.5" hidden="1" customHeight="1">
      <c r="B23" s="34"/>
      <c r="C23" s="80"/>
      <c r="E23" s="189" t="s">
        <v>105</v>
      </c>
      <c r="F23" s="189"/>
      <c r="G23" s="204"/>
      <c r="H23" s="205"/>
      <c r="I23" s="205"/>
      <c r="J23" s="205"/>
      <c r="K23" s="205"/>
      <c r="L23" s="205"/>
      <c r="M23" s="206"/>
      <c r="N23" s="80"/>
      <c r="P23" s="189" t="s">
        <v>105</v>
      </c>
      <c r="Q23" s="189"/>
      <c r="R23" s="204"/>
      <c r="S23" s="205"/>
      <c r="T23" s="205"/>
      <c r="U23" s="205"/>
      <c r="V23" s="205"/>
      <c r="W23" s="205"/>
      <c r="X23" s="206"/>
      <c r="AB23" s="127">
        <v>40526</v>
      </c>
    </row>
    <row r="24" spans="2:28" ht="11.25" customHeight="1">
      <c r="B24" s="12"/>
      <c r="AB24" s="127">
        <v>40527</v>
      </c>
    </row>
    <row r="25" spans="2:28" ht="19.5" customHeight="1">
      <c r="B25" s="12" t="s">
        <v>30</v>
      </c>
      <c r="C25" s="4" t="s">
        <v>32</v>
      </c>
      <c r="H25" s="220">
        <f>申込一覧表!BK66</f>
        <v>0</v>
      </c>
      <c r="I25" s="220"/>
      <c r="N25" s="167"/>
      <c r="O25" s="167"/>
      <c r="P25" s="167"/>
      <c r="Q25" s="167"/>
      <c r="T25" s="220"/>
      <c r="U25" s="220"/>
      <c r="AB25" s="127">
        <v>40528</v>
      </c>
    </row>
    <row r="26" spans="2:28" ht="19.5" customHeight="1">
      <c r="B26" s="12"/>
      <c r="C26" s="100" t="s">
        <v>31</v>
      </c>
      <c r="D26" s="100"/>
      <c r="E26" s="100"/>
      <c r="F26" s="100"/>
      <c r="G26" s="100"/>
      <c r="H26" s="221">
        <f>申込一覧表!BK128</f>
        <v>0</v>
      </c>
      <c r="I26" s="221"/>
      <c r="N26" s="167"/>
      <c r="O26" s="167"/>
      <c r="P26" s="167"/>
      <c r="Q26" s="167"/>
      <c r="T26" s="220"/>
      <c r="U26" s="220"/>
      <c r="AB26" s="127">
        <v>40529</v>
      </c>
    </row>
    <row r="27" spans="2:28" ht="19.5" customHeight="1">
      <c r="B27" s="12"/>
      <c r="C27" s="4" t="s">
        <v>33</v>
      </c>
      <c r="H27" s="220">
        <f>SUM(H25:I26)</f>
        <v>0</v>
      </c>
      <c r="I27" s="220"/>
      <c r="N27" s="167"/>
      <c r="O27" s="167"/>
      <c r="P27" s="167"/>
      <c r="Q27" s="167"/>
      <c r="T27" s="220"/>
      <c r="U27" s="220"/>
      <c r="AB27" s="127">
        <v>40530</v>
      </c>
    </row>
    <row r="28" spans="2:28" ht="11.25" customHeight="1">
      <c r="B28" s="12"/>
      <c r="AB28" s="127">
        <v>40531</v>
      </c>
    </row>
    <row r="29" spans="2:28" ht="19.5" customHeight="1">
      <c r="B29" s="12" t="s">
        <v>35</v>
      </c>
      <c r="C29" s="4" t="s">
        <v>32</v>
      </c>
      <c r="H29" s="223">
        <f>申込一覧表!BK67</f>
        <v>0</v>
      </c>
      <c r="I29" s="223"/>
      <c r="N29" s="167"/>
      <c r="O29" s="167"/>
      <c r="P29" s="39"/>
      <c r="Q29" s="9"/>
      <c r="T29" s="226"/>
      <c r="U29" s="226"/>
      <c r="AB29" s="127">
        <v>40532</v>
      </c>
    </row>
    <row r="30" spans="2:28" ht="19.5" customHeight="1">
      <c r="B30" s="12"/>
      <c r="C30" s="100" t="s">
        <v>31</v>
      </c>
      <c r="D30" s="100"/>
      <c r="E30" s="100"/>
      <c r="F30" s="100"/>
      <c r="G30" s="100"/>
      <c r="H30" s="225">
        <f>申込一覧表!BK129</f>
        <v>0</v>
      </c>
      <c r="I30" s="225"/>
      <c r="N30" s="167"/>
      <c r="O30" s="167"/>
      <c r="P30" s="39"/>
      <c r="Q30" s="9"/>
      <c r="T30" s="226"/>
      <c r="U30" s="226"/>
      <c r="AB30" s="127">
        <v>40533</v>
      </c>
    </row>
    <row r="31" spans="2:28" ht="19.5" customHeight="1">
      <c r="B31" s="12"/>
      <c r="C31" s="4" t="s">
        <v>33</v>
      </c>
      <c r="H31" s="223">
        <f>SUM(H29:I30)</f>
        <v>0</v>
      </c>
      <c r="I31" s="223"/>
      <c r="N31" s="167"/>
      <c r="O31" s="167"/>
      <c r="P31" s="39"/>
      <c r="Q31" s="9"/>
      <c r="T31" s="226"/>
      <c r="U31" s="226"/>
      <c r="AB31" s="127">
        <v>40534</v>
      </c>
    </row>
    <row r="32" spans="2:28" ht="11.25" customHeight="1">
      <c r="B32" s="12"/>
      <c r="AB32" s="127">
        <v>40535</v>
      </c>
    </row>
    <row r="33" spans="2:28" ht="19.5" hidden="1" customHeight="1">
      <c r="B33" s="12" t="s">
        <v>34</v>
      </c>
      <c r="C33" s="236" t="s">
        <v>278</v>
      </c>
      <c r="D33" s="236"/>
      <c r="E33" s="236"/>
      <c r="F33" s="236"/>
      <c r="G33" s="236"/>
      <c r="H33" s="175">
        <f>リレーオーダー用紙!AR14</f>
        <v>0</v>
      </c>
      <c r="I33" s="175"/>
      <c r="J33" s="175"/>
      <c r="L33" s="236" t="s">
        <v>275</v>
      </c>
      <c r="M33" s="236"/>
      <c r="N33" s="236"/>
      <c r="O33" s="236"/>
      <c r="P33" s="236"/>
      <c r="Q33" s="175">
        <f>リレーオーダー用紙!AR33</f>
        <v>0</v>
      </c>
      <c r="R33" s="175"/>
      <c r="S33" s="175"/>
      <c r="AB33" s="127">
        <v>40536</v>
      </c>
    </row>
    <row r="34" spans="2:28" ht="19.5" hidden="1" customHeight="1">
      <c r="B34" s="12"/>
      <c r="C34" s="234" t="s">
        <v>279</v>
      </c>
      <c r="D34" s="234"/>
      <c r="E34" s="234"/>
      <c r="F34" s="234"/>
      <c r="G34" s="234"/>
      <c r="H34" s="169">
        <f>リレーオーダー用紙!AR24</f>
        <v>0</v>
      </c>
      <c r="I34" s="169"/>
      <c r="J34" s="169"/>
      <c r="L34" s="241" t="s">
        <v>281</v>
      </c>
      <c r="M34" s="241"/>
      <c r="N34" s="241"/>
      <c r="O34" s="241"/>
      <c r="P34" s="241"/>
      <c r="Q34" s="169">
        <f>リレーオーダー用紙!AR43</f>
        <v>0</v>
      </c>
      <c r="R34" s="169"/>
      <c r="S34" s="169"/>
      <c r="AB34" s="127">
        <v>40537</v>
      </c>
    </row>
    <row r="35" spans="2:28" ht="19.5" hidden="1" customHeight="1">
      <c r="B35" s="12"/>
      <c r="C35" s="242" t="s">
        <v>280</v>
      </c>
      <c r="D35" s="242"/>
      <c r="E35" s="242"/>
      <c r="F35" s="242"/>
      <c r="G35" s="242"/>
      <c r="H35" s="175">
        <f>SUM(H33:J34)</f>
        <v>0</v>
      </c>
      <c r="I35" s="175"/>
      <c r="J35" s="175"/>
      <c r="L35" s="242" t="s">
        <v>282</v>
      </c>
      <c r="M35" s="242"/>
      <c r="N35" s="242"/>
      <c r="O35" s="242"/>
      <c r="P35" s="242"/>
      <c r="Q35" s="175">
        <f>SUM(Q33:S34)</f>
        <v>0</v>
      </c>
      <c r="R35" s="175"/>
      <c r="S35" s="175"/>
      <c r="T35" s="142"/>
      <c r="U35" s="142"/>
      <c r="AB35" s="127">
        <v>40538</v>
      </c>
    </row>
    <row r="36" spans="2:28" ht="19.5" hidden="1" customHeight="1">
      <c r="B36" s="12"/>
      <c r="L36" s="160" t="s">
        <v>36</v>
      </c>
      <c r="M36" s="161"/>
      <c r="N36" s="161"/>
      <c r="O36" s="161"/>
      <c r="P36" s="173">
        <f>SUM(H35)+SUM(Q35)</f>
        <v>0</v>
      </c>
      <c r="Q36" s="173"/>
      <c r="R36" s="173"/>
      <c r="S36" s="174"/>
      <c r="AB36" s="127">
        <v>40539</v>
      </c>
    </row>
    <row r="37" spans="2:28" ht="11.25" hidden="1" customHeight="1">
      <c r="B37" s="12"/>
      <c r="P37" s="92"/>
      <c r="Q37" s="92"/>
      <c r="R37" s="92"/>
      <c r="AB37" s="127">
        <v>40540</v>
      </c>
    </row>
    <row r="38" spans="2:28" ht="19.5" customHeight="1">
      <c r="B38" s="12" t="s">
        <v>37</v>
      </c>
      <c r="C38" s="4" t="s">
        <v>193</v>
      </c>
      <c r="H38" s="222">
        <v>1000</v>
      </c>
      <c r="I38" s="222"/>
      <c r="J38" s="222"/>
      <c r="K38" s="4" t="s">
        <v>47</v>
      </c>
      <c r="L38" s="167">
        <f>H31</f>
        <v>0</v>
      </c>
      <c r="M38" s="167"/>
      <c r="N38" s="168" t="s">
        <v>292</v>
      </c>
      <c r="O38" s="168"/>
      <c r="P38" s="4" t="s">
        <v>46</v>
      </c>
      <c r="Q38" s="166">
        <f>H38*L38</f>
        <v>0</v>
      </c>
      <c r="R38" s="166"/>
      <c r="S38" s="166"/>
      <c r="T38" s="166"/>
      <c r="AB38" s="127">
        <v>40541</v>
      </c>
    </row>
    <row r="39" spans="2:28" ht="17.25" hidden="1">
      <c r="B39" s="12"/>
      <c r="C39" s="4" t="s">
        <v>194</v>
      </c>
      <c r="H39" s="222">
        <v>1000</v>
      </c>
      <c r="I39" s="222"/>
      <c r="J39" s="222"/>
      <c r="K39" s="4" t="s">
        <v>47</v>
      </c>
      <c r="L39" s="230">
        <f>P36</f>
        <v>0</v>
      </c>
      <c r="M39" s="167"/>
      <c r="S39" s="4" t="s">
        <v>46</v>
      </c>
      <c r="T39" s="166">
        <f t="shared" ref="T39" si="0">H39*L39</f>
        <v>0</v>
      </c>
      <c r="U39" s="166"/>
      <c r="V39" s="166"/>
      <c r="W39" s="166"/>
      <c r="AB39" s="127"/>
    </row>
    <row r="40" spans="2:28" ht="19.5" customHeight="1">
      <c r="B40" s="12"/>
      <c r="C40" s="240" t="s">
        <v>297</v>
      </c>
      <c r="D40" s="240"/>
      <c r="E40" s="240"/>
      <c r="F40" s="240"/>
      <c r="G40" s="240"/>
      <c r="H40" s="233">
        <v>300</v>
      </c>
      <c r="I40" s="233"/>
      <c r="J40" s="233"/>
      <c r="K40" s="100" t="s">
        <v>48</v>
      </c>
      <c r="L40" s="224">
        <f>H27</f>
        <v>0</v>
      </c>
      <c r="M40" s="224"/>
      <c r="N40" s="100" t="s">
        <v>298</v>
      </c>
      <c r="O40" s="100"/>
      <c r="P40" s="100" t="s">
        <v>46</v>
      </c>
      <c r="Q40" s="165">
        <f>H40*L40</f>
        <v>0</v>
      </c>
      <c r="R40" s="165"/>
      <c r="S40" s="165"/>
      <c r="T40" s="165"/>
      <c r="AB40" s="127"/>
    </row>
    <row r="41" spans="2:28" ht="19.5" hidden="1" customHeight="1">
      <c r="B41" s="12"/>
      <c r="C41" s="4" t="s">
        <v>195</v>
      </c>
      <c r="H41" s="222">
        <v>30000</v>
      </c>
      <c r="I41" s="222"/>
      <c r="J41" s="222"/>
      <c r="K41" s="4" t="s">
        <v>47</v>
      </c>
      <c r="L41" s="231">
        <v>0</v>
      </c>
      <c r="M41" s="232"/>
      <c r="S41" s="4" t="s">
        <v>46</v>
      </c>
      <c r="T41" s="166">
        <f t="shared" ref="T41" si="1">H41*L41</f>
        <v>0</v>
      </c>
      <c r="U41" s="166"/>
      <c r="V41" s="166"/>
      <c r="W41" s="166"/>
      <c r="AB41" s="127">
        <v>40543</v>
      </c>
    </row>
    <row r="42" spans="2:28" ht="19.5" customHeight="1">
      <c r="B42" s="12"/>
      <c r="C42" s="4" t="s">
        <v>38</v>
      </c>
      <c r="Q42" s="166">
        <f>SUM(Q38:T41)</f>
        <v>0</v>
      </c>
      <c r="R42" s="166"/>
      <c r="S42" s="166"/>
      <c r="T42" s="166"/>
      <c r="AB42" s="127">
        <v>40544</v>
      </c>
    </row>
    <row r="43" spans="2:28" ht="19.5" customHeight="1">
      <c r="B43" s="12"/>
      <c r="T43" s="222"/>
      <c r="U43" s="222"/>
      <c r="V43" s="222"/>
      <c r="W43" s="222"/>
      <c r="AB43" s="127">
        <v>40545</v>
      </c>
    </row>
    <row r="44" spans="2:28" ht="19.5" hidden="1" customHeight="1">
      <c r="B44" s="12"/>
      <c r="C44" s="4" t="s">
        <v>68</v>
      </c>
      <c r="T44" s="91"/>
      <c r="U44" s="91"/>
      <c r="V44" s="91"/>
      <c r="W44" s="91"/>
      <c r="AB44" s="127">
        <v>40546</v>
      </c>
    </row>
    <row r="45" spans="2:28" ht="11.25" hidden="1" customHeight="1">
      <c r="B45" s="12"/>
      <c r="C45" s="4" t="s">
        <v>67</v>
      </c>
      <c r="T45" s="91"/>
      <c r="U45" s="91"/>
      <c r="V45" s="91"/>
      <c r="W45" s="91"/>
      <c r="AB45" s="127">
        <v>40547</v>
      </c>
    </row>
    <row r="46" spans="2:28" ht="19.5" hidden="1" customHeight="1">
      <c r="B46" s="12" t="s">
        <v>66</v>
      </c>
      <c r="C46" s="237"/>
      <c r="D46" s="238"/>
      <c r="E46" s="238"/>
      <c r="F46" s="239"/>
      <c r="G46" s="4" t="s">
        <v>69</v>
      </c>
      <c r="H46" s="227"/>
      <c r="I46" s="228"/>
      <c r="J46" s="228"/>
      <c r="K46" s="228"/>
      <c r="L46" s="228"/>
      <c r="M46" s="228"/>
      <c r="N46" s="228"/>
      <c r="O46" s="228"/>
      <c r="P46" s="228"/>
      <c r="Q46" s="228"/>
      <c r="R46" s="229"/>
      <c r="S46" s="4" t="s">
        <v>70</v>
      </c>
      <c r="T46" s="91"/>
      <c r="U46" s="91"/>
      <c r="V46" s="91"/>
      <c r="W46" s="91"/>
      <c r="AB46" s="127">
        <v>40548</v>
      </c>
    </row>
    <row r="47" spans="2:28" ht="19.5" hidden="1" customHeight="1">
      <c r="B47" s="12"/>
      <c r="C47" s="227"/>
      <c r="D47" s="228"/>
      <c r="E47" s="228"/>
      <c r="F47" s="228"/>
      <c r="G47" s="228"/>
      <c r="H47" s="228"/>
      <c r="I47" s="228"/>
      <c r="J47" s="228"/>
      <c r="K47" s="229"/>
      <c r="L47" s="167" t="s">
        <v>71</v>
      </c>
      <c r="M47" s="167"/>
      <c r="N47" s="222">
        <f>Q42</f>
        <v>0</v>
      </c>
      <c r="O47" s="167"/>
      <c r="P47" s="167"/>
      <c r="Q47" s="167"/>
      <c r="R47" s="167"/>
      <c r="S47" s="4" t="s">
        <v>72</v>
      </c>
      <c r="AB47" s="127">
        <v>40549</v>
      </c>
    </row>
    <row r="48" spans="2:28" ht="19.5" hidden="1" customHeight="1">
      <c r="B48" s="12"/>
      <c r="AB48" s="127">
        <v>40550</v>
      </c>
    </row>
    <row r="49" spans="2:28" ht="19.5" hidden="1" customHeight="1">
      <c r="B49" s="33"/>
      <c r="C49" s="93"/>
      <c r="D49" s="94"/>
      <c r="E49" s="94"/>
      <c r="F49" s="94"/>
      <c r="G49" s="94"/>
      <c r="H49" s="94"/>
      <c r="I49" s="95"/>
      <c r="J49" s="95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6"/>
      <c r="AB49" s="127">
        <v>40551</v>
      </c>
    </row>
    <row r="50" spans="2:28" ht="24" hidden="1" customHeight="1">
      <c r="C50" s="97"/>
      <c r="E50" s="102" t="s">
        <v>73</v>
      </c>
      <c r="I50" s="38"/>
      <c r="J50" s="37"/>
      <c r="W50" s="98"/>
      <c r="AB50" s="127">
        <v>40552</v>
      </c>
    </row>
    <row r="51" spans="2:28" ht="12.75" hidden="1" customHeight="1">
      <c r="C51" s="97"/>
      <c r="E51" s="102" t="s">
        <v>74</v>
      </c>
      <c r="W51" s="98"/>
      <c r="AB51" s="127">
        <v>40553</v>
      </c>
    </row>
    <row r="52" spans="2:28" ht="21" hidden="1">
      <c r="C52" s="97"/>
      <c r="E52" s="102" t="s">
        <v>75</v>
      </c>
      <c r="W52" s="98"/>
      <c r="AB52" s="127">
        <v>40554</v>
      </c>
    </row>
    <row r="53" spans="2:28" ht="28.5" hidden="1">
      <c r="C53" s="97"/>
      <c r="E53" s="102" t="s" ph="1">
        <v>76</v>
      </c>
      <c r="W53" s="98"/>
      <c r="AB53" s="127">
        <v>40555</v>
      </c>
    </row>
    <row r="54" spans="2:28" ht="14.25" hidden="1"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1"/>
      <c r="AB54" s="127">
        <v>40556</v>
      </c>
    </row>
    <row r="55" spans="2:28" ht="14.25" hidden="1">
      <c r="AB55" s="127">
        <v>40557</v>
      </c>
    </row>
    <row r="56" spans="2:28" ht="12.75" hidden="1" customHeight="1"/>
    <row r="57" spans="2:28" ht="22.5" hidden="1" customHeight="1"/>
    <row r="58" spans="2:28" ht="22.5" hidden="1" customHeight="1"/>
    <row r="59" spans="2:28" ht="22.5" customHeight="1">
      <c r="C59" s="235"/>
      <c r="D59" s="235"/>
      <c r="E59" s="235"/>
      <c r="F59" s="235"/>
      <c r="G59" s="235"/>
      <c r="H59" s="235"/>
      <c r="N59" s="105"/>
    </row>
    <row r="60" spans="2:28" ht="22.5" customHeight="1">
      <c r="C60" s="235"/>
      <c r="D60" s="235"/>
      <c r="E60" s="235"/>
      <c r="F60" s="235"/>
      <c r="G60" s="235"/>
      <c r="H60" s="235"/>
      <c r="N60" s="105"/>
    </row>
    <row r="61" spans="2:28" ht="22.5" hidden="1" customHeight="1">
      <c r="B61" s="33" t="s">
        <v>7</v>
      </c>
      <c r="C61" s="235">
        <v>41336</v>
      </c>
      <c r="D61" s="235"/>
      <c r="E61" s="235"/>
      <c r="F61" s="235"/>
      <c r="G61" s="235"/>
      <c r="H61" s="235"/>
    </row>
    <row r="62" spans="2:28" ht="22.5" hidden="1" customHeight="1">
      <c r="B62" s="33" t="s">
        <v>8</v>
      </c>
      <c r="C62" s="235">
        <v>41336</v>
      </c>
      <c r="D62" s="235"/>
      <c r="E62" s="235"/>
      <c r="F62" s="235"/>
      <c r="G62" s="235"/>
      <c r="H62" s="235"/>
    </row>
    <row r="63" spans="2:28" ht="22.5" hidden="1" customHeight="1">
      <c r="B63" s="33" t="s">
        <v>151</v>
      </c>
      <c r="C63" s="235"/>
      <c r="D63" s="235"/>
      <c r="E63" s="235"/>
      <c r="F63" s="235"/>
      <c r="G63" s="235"/>
      <c r="H63" s="235"/>
    </row>
    <row r="64" spans="2:28" ht="22.5" hidden="1" customHeight="1">
      <c r="B64" s="33" t="s">
        <v>150</v>
      </c>
      <c r="C64" s="235">
        <v>41317</v>
      </c>
      <c r="D64" s="235"/>
      <c r="E64" s="235"/>
      <c r="F64" s="235"/>
      <c r="G64" s="235"/>
      <c r="H64" s="235"/>
    </row>
  </sheetData>
  <sheetProtection algorithmName="SHA-512" hashValue="fz36x4zXhEbIQljyMWTCz49O4xInZfINb8YXfMGGQyxK5GiYmw01rylzAG2EnyV6jIs+KHEIkGaQnAHB5iotYw==" saltValue="gyZZNZXm3H1owp5jYHWMNA==" spinCount="100000" sheet="1" selectLockedCells="1"/>
  <mergeCells count="93">
    <mergeCell ref="C63:H63"/>
    <mergeCell ref="C64:H64"/>
    <mergeCell ref="C33:G33"/>
    <mergeCell ref="L47:M47"/>
    <mergeCell ref="C46:F46"/>
    <mergeCell ref="C40:G40"/>
    <mergeCell ref="C61:H61"/>
    <mergeCell ref="C62:H62"/>
    <mergeCell ref="C60:H60"/>
    <mergeCell ref="C59:H59"/>
    <mergeCell ref="L33:P33"/>
    <mergeCell ref="L34:P34"/>
    <mergeCell ref="L35:P35"/>
    <mergeCell ref="H33:J33"/>
    <mergeCell ref="H34:J34"/>
    <mergeCell ref="C35:G35"/>
    <mergeCell ref="T29:U29"/>
    <mergeCell ref="T31:U31"/>
    <mergeCell ref="T30:U30"/>
    <mergeCell ref="N47:R47"/>
    <mergeCell ref="T39:W39"/>
    <mergeCell ref="T43:W43"/>
    <mergeCell ref="H46:R46"/>
    <mergeCell ref="H39:J39"/>
    <mergeCell ref="L39:M39"/>
    <mergeCell ref="L41:M41"/>
    <mergeCell ref="H40:J40"/>
    <mergeCell ref="T41:W41"/>
    <mergeCell ref="Q35:S35"/>
    <mergeCell ref="Q33:S33"/>
    <mergeCell ref="C47:K47"/>
    <mergeCell ref="C34:G34"/>
    <mergeCell ref="H41:J41"/>
    <mergeCell ref="N26:O26"/>
    <mergeCell ref="H27:I27"/>
    <mergeCell ref="H29:I29"/>
    <mergeCell ref="L40:M40"/>
    <mergeCell ref="H38:J38"/>
    <mergeCell ref="H30:I30"/>
    <mergeCell ref="H31:I31"/>
    <mergeCell ref="N29:O29"/>
    <mergeCell ref="N30:O30"/>
    <mergeCell ref="N31:O31"/>
    <mergeCell ref="N27:O27"/>
    <mergeCell ref="C10:K10"/>
    <mergeCell ref="D12:H12"/>
    <mergeCell ref="D13:W13"/>
    <mergeCell ref="T27:U27"/>
    <mergeCell ref="P25:Q25"/>
    <mergeCell ref="T25:U25"/>
    <mergeCell ref="T26:U26"/>
    <mergeCell ref="N25:O25"/>
    <mergeCell ref="P26:Q26"/>
    <mergeCell ref="P27:Q27"/>
    <mergeCell ref="H26:I26"/>
    <mergeCell ref="H25:I25"/>
    <mergeCell ref="U1:X1"/>
    <mergeCell ref="Q4:V4"/>
    <mergeCell ref="C6:W6"/>
    <mergeCell ref="T3:X3"/>
    <mergeCell ref="E23:F23"/>
    <mergeCell ref="R21:T21"/>
    <mergeCell ref="C21:F21"/>
    <mergeCell ref="G21:I21"/>
    <mergeCell ref="G22:I22"/>
    <mergeCell ref="G23:M23"/>
    <mergeCell ref="P23:Q23"/>
    <mergeCell ref="R23:X23"/>
    <mergeCell ref="C8:K8"/>
    <mergeCell ref="E18:M18"/>
    <mergeCell ref="P18:X18"/>
    <mergeCell ref="F15:M15"/>
    <mergeCell ref="Q34:S34"/>
    <mergeCell ref="C4:H4"/>
    <mergeCell ref="P36:S36"/>
    <mergeCell ref="H35:J35"/>
    <mergeCell ref="P20:X20"/>
    <mergeCell ref="S10:V10"/>
    <mergeCell ref="F16:W16"/>
    <mergeCell ref="B17:X17"/>
    <mergeCell ref="D14:W14"/>
    <mergeCell ref="E20:M20"/>
    <mergeCell ref="C22:F22"/>
    <mergeCell ref="N21:Q21"/>
    <mergeCell ref="N22:Q22"/>
    <mergeCell ref="R22:T22"/>
    <mergeCell ref="D15:E15"/>
    <mergeCell ref="P15:W15"/>
    <mergeCell ref="Q40:T40"/>
    <mergeCell ref="Q42:T42"/>
    <mergeCell ref="L38:M38"/>
    <mergeCell ref="N38:O38"/>
    <mergeCell ref="Q38:T38"/>
  </mergeCells>
  <phoneticPr fontId="2"/>
  <dataValidations xWindow="344" yWindow="836" count="27">
    <dataValidation imeMode="on" allowBlank="1" showInputMessage="1" showErrorMessage="1" promptTitle="競技役員" sqref="J21:K22 C21:C22 E23 U21:V22 N21:N22 P23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1000000}">
      <formula1>0</formula1>
      <formula2>8</formula2>
    </dataValidation>
    <dataValidation type="whole" imeMode="off" allowBlank="1" showErrorMessage="1" errorTitle="入力確認" error="0～9の数字を１桁づつ入力して下さい。" promptTitle="チーム登録番号入力" prompt="マスターズ協会団体登録番号を_x000a_１セルに１桁づつ入力して下さい。" sqref="I4" xr:uid="{00000000-0002-0000-0000-000002000000}">
      <formula1>0</formula1>
      <formula2>9</formula2>
    </dataValidation>
    <dataValidation imeMode="on" allowBlank="1" showInputMessage="1" showErrorMessage="1" errorTitle="入力確認" error="全角６文字以内で入力して下さい。" promptTitle="略称名" prompt="チーム略称を全角６文字以内で入力してください。" sqref="Q4:V4" xr:uid="{00000000-0002-0000-0000-000003000000}"/>
    <dataValidation imeMode="on" allowBlank="1" showInputMessage="1" showErrorMessage="1" promptTitle="申込責任者名" prompt="申込責任者名を入力して下さい。" sqref="C10:K10" xr:uid="{00000000-0002-0000-0000-000004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2:K12" xr:uid="{00000000-0002-0000-0000-000005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3:W14" xr:uid="{00000000-0002-0000-0000-000006000000}"/>
    <dataValidation imeMode="off" allowBlank="1" showInputMessage="1" showErrorMessage="1" promptTitle="電話番号" prompt="連絡先電話番号を市外局番から入力して下さい。" sqref="F15:M15" xr:uid="{00000000-0002-0000-0000-000007000000}"/>
    <dataValidation imeMode="off" allowBlank="1" showInputMessage="1" showErrorMessage="1" promptTitle="ＦＡＸ番号" prompt="連絡先ＦＡＸ番号を市外局番から入力して下さい、" sqref="P15:W15" xr:uid="{00000000-0002-0000-0000-000008000000}"/>
    <dataValidation imeMode="off" allowBlank="1" showInputMessage="1" showErrorMessage="1" promptTitle="メールアドレス" prompt="連絡先電子メールアドレスを入力して下さい。" sqref="F16:W16" xr:uid="{00000000-0002-0000-0000-000009000000}"/>
    <dataValidation imeMode="halfKatakana" allowBlank="1" showInputMessage="1" showErrorMessage="1" promptTitle="競技役員フリガナ" prompt="派遣競技役員のフリガナを半角カタカナで入力して下さい。" sqref="E18 P18" xr:uid="{00000000-0002-0000-0000-00000A000000}"/>
    <dataValidation type="whole" allowBlank="1" showInputMessage="1" showErrorMessage="1" promptTitle="特別参加者数" sqref="N27:O27 N31:O31" xr:uid="{00000000-0002-0000-0000-00000B000000}">
      <formula1>0</formula1>
      <formula2>40</formula2>
    </dataValidation>
    <dataValidation type="whole" imeMode="off" allowBlank="1" showInputMessage="1" showErrorMessage="1" prompt="特別参加者数を入力して下さい。" sqref="N25:O26" xr:uid="{00000000-0002-0000-0000-00000C000000}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29:O30" xr:uid="{00000000-0002-0000-0000-00000D000000}"/>
    <dataValidation type="whole" imeMode="off" allowBlank="1" showInputMessage="1" showErrorMessage="1" promptTitle="プログラム購入部数" prompt="プログラム購入部数を入力して下さい。" sqref="L40:M40" xr:uid="{00000000-0002-0000-0000-00000E000000}">
      <formula1>0</formula1>
      <formula2>100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2 D12" xr:uid="{00000000-0002-0000-0000-00000F000000}"/>
    <dataValidation imeMode="halfKatakana" allowBlank="1" showInputMessage="1" showErrorMessage="1" promptTitle="連絡責任者フリガナ" prompt="連絡責任者のフリガナを半角カタカナで入力して下さい。" sqref="C8" xr:uid="{00000000-0002-0000-0000-000010000000}"/>
    <dataValidation imeMode="on" allowBlank="1" showInputMessage="1" showErrorMessage="1" prompt="お振込をされた名義(チーム名)を入力して下さい。" sqref="H46:R46" xr:uid="{00000000-0002-0000-0000-000011000000}"/>
    <dataValidation imeMode="on" allowBlank="1" showInputMessage="1" showErrorMessage="1" prompt="お振込をされた金融機関名を入力して下さい。_x000a_(例　みずほ銀行)" sqref="C47:K47" xr:uid="{00000000-0002-0000-0000-000012000000}"/>
    <dataValidation imeMode="on" allowBlank="1" showInputMessage="1" showErrorMessage="1" promptTitle="競技役員名" prompt="派遣競技役員名を入力して下さい。" sqref="E20:M20 P20:X20" xr:uid="{00000000-0002-0000-0000-000013000000}"/>
    <dataValidation type="list" imeMode="on" allowBlank="1" showInputMessage="1" showErrorMessage="1" promptTitle="競技役員資格" prompt="保有する競技役員の資格を選択して下さい。" sqref="G21:I21 R21:T21" xr:uid="{00000000-0002-0000-0000-000014000000}">
      <formula1>"上級,一種,二種,なし"</formula1>
    </dataValidation>
    <dataValidation type="list" imeMode="on" allowBlank="1" showInputMessage="1" showErrorMessage="1" promptTitle="競技役員経験" prompt="競技役員経験の有無を選択して下さい。" sqref="G22:I22 R22:T22" xr:uid="{00000000-0002-0000-0000-000015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3:M23 R23:X23" xr:uid="{00000000-0002-0000-0000-000016000000}"/>
    <dataValidation type="list" imeMode="off" allowBlank="1" showInputMessage="1" showErrorMessage="1" error="2010年11月29日から2011年1月14日までの日付を入力してください。" prompt="お振込をされた日付を選択して下さい。" sqref="C46:F46" xr:uid="{00000000-0002-0000-0000-000017000000}">
      <formula1>$AB$7:$AB$55</formula1>
    </dataValidation>
    <dataValidation imeMode="on" allowBlank="1" showInputMessage="1" showErrorMessage="1" promptTitle="チーム名" prompt="チーム正式名称を入力してください。" sqref="C6:W6" xr:uid="{00000000-0002-0000-0000-000018000000}"/>
    <dataValidation type="whole" imeMode="off" allowBlank="1" showInputMessage="1" showErrorMessage="1" promptTitle="協賛金" prompt="福岡県ＳＣ協会加盟クラブは「０」と入力してください。未加盟クラブは「１」と入力してください。" sqref="L41:M41" xr:uid="{00000000-0002-0000-0000-000019000000}">
      <formula1>0</formula1>
      <formula2>100</formula2>
    </dataValidation>
    <dataValidation imeMode="off" allowBlank="1" showInputMessage="1" showErrorMessage="1" errorTitle="入力確認" error="0～9の数字を１桁づつ入力して下さい。" promptTitle="日水連登録番号入力" prompt="日本水泳連盟団体登録番号を半角数字で入力して下さい。未登録チームは空白のままにしてください。_x000a_(例：01001)" sqref="C4:H4" xr:uid="{00000000-0002-0000-0000-00001A000000}"/>
  </dataValidations>
  <pageMargins left="0.39370078740157483" right="0.39370078740157483" top="0.59055118110236227" bottom="0.59055118110236227" header="0.51181102362204722" footer="0.51181102362204722"/>
  <pageSetup paperSize="9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6"/>
  <sheetViews>
    <sheetView workbookViewId="0">
      <selection activeCell="D2" sqref="D2"/>
    </sheetView>
  </sheetViews>
  <sheetFormatPr defaultRowHeight="12"/>
  <cols>
    <col min="1" max="1" width="5.28515625" customWidth="1"/>
    <col min="2" max="2" width="13.28515625" customWidth="1"/>
    <col min="3" max="3" width="18.42578125" customWidth="1"/>
    <col min="4" max="4" width="7.28515625" customWidth="1"/>
    <col min="5" max="5" width="12.7109375" customWidth="1"/>
    <col min="6" max="7" width="8.28515625" customWidth="1"/>
    <col min="8" max="8" width="6.7109375" customWidth="1"/>
    <col min="9" max="9" width="5.7109375" customWidth="1"/>
    <col min="10" max="13" width="8.140625" customWidth="1"/>
  </cols>
  <sheetData>
    <row r="1" spans="1:13" s="121" customFormat="1">
      <c r="A1" s="121" t="s">
        <v>132</v>
      </c>
      <c r="B1" s="121" t="s">
        <v>133</v>
      </c>
      <c r="C1" s="121" t="s">
        <v>134</v>
      </c>
      <c r="D1" s="121" t="s">
        <v>135</v>
      </c>
      <c r="E1" s="121" t="s">
        <v>136</v>
      </c>
      <c r="F1" s="121" t="s">
        <v>137</v>
      </c>
      <c r="G1" s="121" t="s">
        <v>138</v>
      </c>
      <c r="H1" s="121" t="s">
        <v>139</v>
      </c>
      <c r="I1" s="121" t="s">
        <v>140</v>
      </c>
      <c r="J1" s="121" t="s">
        <v>141</v>
      </c>
      <c r="K1" s="121" t="s">
        <v>142</v>
      </c>
      <c r="L1" s="121" t="s">
        <v>143</v>
      </c>
      <c r="M1" s="121" t="s">
        <v>144</v>
      </c>
    </row>
    <row r="2" spans="1:13">
      <c r="A2" t="str">
        <f>IF(リレーオーダー用紙!C7="","",0)</f>
        <v/>
      </c>
      <c r="B2" s="48">
        <f>団体!$C$3</f>
        <v>0</v>
      </c>
      <c r="C2">
        <f>団体!$E$3</f>
        <v>0</v>
      </c>
      <c r="D2" s="47" t="str">
        <f>リレーオーダー用紙!AH7</f>
        <v/>
      </c>
      <c r="E2" t="str">
        <f>リレーオーダー用紙!AW7</f>
        <v>999:99.99</v>
      </c>
      <c r="F2" s="47">
        <f>団体!$B$3</f>
        <v>0</v>
      </c>
      <c r="G2">
        <v>0</v>
      </c>
      <c r="H2">
        <v>7</v>
      </c>
      <c r="I2" t="str">
        <f>リレーオーダー用紙!AX7</f>
        <v/>
      </c>
      <c r="J2" t="str">
        <f>リレーオーダー用紙!AS7</f>
        <v/>
      </c>
      <c r="K2" t="str">
        <f>リレーオーダー用紙!AT7</f>
        <v/>
      </c>
      <c r="L2" t="str">
        <f>リレーオーダー用紙!AU7</f>
        <v/>
      </c>
      <c r="M2" t="str">
        <f>リレーオーダー用紙!AV7</f>
        <v/>
      </c>
    </row>
    <row r="3" spans="1:13">
      <c r="A3" t="str">
        <f>IF(リレーオーダー用紙!C8="","",0)</f>
        <v/>
      </c>
      <c r="B3" s="48">
        <f>団体!$C$3</f>
        <v>0</v>
      </c>
      <c r="C3">
        <f>団体!$E$3</f>
        <v>0</v>
      </c>
      <c r="D3" s="47" t="str">
        <f>リレーオーダー用紙!AH8</f>
        <v/>
      </c>
      <c r="E3" t="str">
        <f>リレーオーダー用紙!AW8</f>
        <v>999:99.99</v>
      </c>
      <c r="F3" s="47">
        <f>団体!$B$3</f>
        <v>0</v>
      </c>
      <c r="G3">
        <v>0</v>
      </c>
      <c r="H3">
        <v>7</v>
      </c>
      <c r="I3" t="str">
        <f>リレーオーダー用紙!AX8</f>
        <v/>
      </c>
      <c r="J3" t="str">
        <f>リレーオーダー用紙!AS8</f>
        <v/>
      </c>
      <c r="K3" t="str">
        <f>リレーオーダー用紙!AT8</f>
        <v/>
      </c>
      <c r="L3" t="str">
        <f>リレーオーダー用紙!AU8</f>
        <v/>
      </c>
      <c r="M3" t="str">
        <f>リレーオーダー用紙!AV8</f>
        <v/>
      </c>
    </row>
    <row r="4" spans="1:13">
      <c r="A4" t="str">
        <f>IF(リレーオーダー用紙!C9="","",0)</f>
        <v/>
      </c>
      <c r="B4" s="48">
        <f>団体!$C$3</f>
        <v>0</v>
      </c>
      <c r="C4">
        <f>団体!$E$3</f>
        <v>0</v>
      </c>
      <c r="D4" s="47" t="str">
        <f>リレーオーダー用紙!AH9</f>
        <v/>
      </c>
      <c r="E4" t="str">
        <f>リレーオーダー用紙!AW9</f>
        <v>999:99.99</v>
      </c>
      <c r="F4" s="47">
        <f>団体!$B$3</f>
        <v>0</v>
      </c>
      <c r="G4">
        <v>0</v>
      </c>
      <c r="H4">
        <v>7</v>
      </c>
      <c r="I4" t="str">
        <f>リレーオーダー用紙!AX9</f>
        <v/>
      </c>
      <c r="J4" t="str">
        <f>リレーオーダー用紙!AS9</f>
        <v/>
      </c>
      <c r="K4" t="str">
        <f>リレーオーダー用紙!AT9</f>
        <v/>
      </c>
      <c r="L4" t="str">
        <f>リレーオーダー用紙!AU9</f>
        <v/>
      </c>
      <c r="M4" t="str">
        <f>リレーオーダー用紙!AV9</f>
        <v/>
      </c>
    </row>
    <row r="5" spans="1:13">
      <c r="A5" t="str">
        <f>IF(リレーオーダー用紙!C10="","",0)</f>
        <v/>
      </c>
      <c r="B5" s="48">
        <f>団体!$C$3</f>
        <v>0</v>
      </c>
      <c r="C5">
        <f>団体!$E$3</f>
        <v>0</v>
      </c>
      <c r="D5" s="47" t="str">
        <f>リレーオーダー用紙!AH10</f>
        <v/>
      </c>
      <c r="E5" t="str">
        <f>リレーオーダー用紙!AW10</f>
        <v>999:99.99</v>
      </c>
      <c r="F5" s="47">
        <f>団体!$B$3</f>
        <v>0</v>
      </c>
      <c r="G5">
        <v>0</v>
      </c>
      <c r="H5">
        <v>7</v>
      </c>
      <c r="I5" t="str">
        <f>リレーオーダー用紙!AX10</f>
        <v/>
      </c>
      <c r="J5" t="str">
        <f>リレーオーダー用紙!AS10</f>
        <v/>
      </c>
      <c r="K5" t="str">
        <f>リレーオーダー用紙!AT10</f>
        <v/>
      </c>
      <c r="L5" t="str">
        <f>リレーオーダー用紙!AU10</f>
        <v/>
      </c>
      <c r="M5" t="str">
        <f>リレーオーダー用紙!AV10</f>
        <v/>
      </c>
    </row>
    <row r="6" spans="1:13">
      <c r="A6" t="str">
        <f>IF(リレーオーダー用紙!C11="","",0)</f>
        <v/>
      </c>
      <c r="B6" s="48">
        <f>団体!$C$3</f>
        <v>0</v>
      </c>
      <c r="C6">
        <f>団体!$E$3</f>
        <v>0</v>
      </c>
      <c r="D6" s="47" t="str">
        <f>リレーオーダー用紙!AH11</f>
        <v/>
      </c>
      <c r="E6" t="str">
        <f>リレーオーダー用紙!AW11</f>
        <v>999:99.99</v>
      </c>
      <c r="F6" s="47">
        <f>団体!$B$3</f>
        <v>0</v>
      </c>
      <c r="G6">
        <v>0</v>
      </c>
      <c r="H6">
        <v>7</v>
      </c>
      <c r="I6" t="str">
        <f>リレーオーダー用紙!AX11</f>
        <v/>
      </c>
      <c r="J6" t="str">
        <f>リレーオーダー用紙!AS11</f>
        <v/>
      </c>
      <c r="K6" t="str">
        <f>リレーオーダー用紙!AT11</f>
        <v/>
      </c>
      <c r="L6" t="str">
        <f>リレーオーダー用紙!AU11</f>
        <v/>
      </c>
      <c r="M6" t="str">
        <f>リレーオーダー用紙!AV11</f>
        <v/>
      </c>
    </row>
    <row r="7" spans="1:13">
      <c r="A7" t="str">
        <f>IF(リレーオーダー用紙!C12="","",0)</f>
        <v/>
      </c>
      <c r="B7" s="48">
        <f>団体!$C$3</f>
        <v>0</v>
      </c>
      <c r="C7">
        <f>団体!$E$3</f>
        <v>0</v>
      </c>
      <c r="D7" s="47" t="str">
        <f>リレーオーダー用紙!AH12</f>
        <v/>
      </c>
      <c r="E7" t="str">
        <f>リレーオーダー用紙!AW12</f>
        <v>999:99.99</v>
      </c>
      <c r="F7" s="47">
        <f>団体!$B$3</f>
        <v>0</v>
      </c>
      <c r="G7">
        <v>0</v>
      </c>
      <c r="H7">
        <v>7</v>
      </c>
      <c r="I7" t="str">
        <f>リレーオーダー用紙!AX12</f>
        <v/>
      </c>
      <c r="J7" t="str">
        <f>リレーオーダー用紙!AS12</f>
        <v/>
      </c>
      <c r="K7" t="str">
        <f>リレーオーダー用紙!AT12</f>
        <v/>
      </c>
      <c r="L7" t="str">
        <f>リレーオーダー用紙!AU12</f>
        <v/>
      </c>
      <c r="M7" t="str">
        <f>リレーオーダー用紙!AV12</f>
        <v/>
      </c>
    </row>
    <row r="8" spans="1:13">
      <c r="A8" t="str">
        <f>IF(リレーオーダー用紙!C13="","",0)</f>
        <v/>
      </c>
      <c r="B8" s="125">
        <f>団体!$C$3</f>
        <v>0</v>
      </c>
      <c r="C8" s="118">
        <f>団体!$E$3</f>
        <v>0</v>
      </c>
      <c r="D8" s="123" t="str">
        <f>リレーオーダー用紙!AH13</f>
        <v/>
      </c>
      <c r="E8" s="118" t="str">
        <f>リレーオーダー用紙!AW13</f>
        <v>999:99.99</v>
      </c>
      <c r="F8" s="123">
        <f>団体!$B$3</f>
        <v>0</v>
      </c>
      <c r="G8" s="118">
        <v>0</v>
      </c>
      <c r="H8" s="118">
        <v>7</v>
      </c>
      <c r="I8" s="118" t="str">
        <f>リレーオーダー用紙!AX13</f>
        <v/>
      </c>
      <c r="J8" s="118" t="str">
        <f>リレーオーダー用紙!AS13</f>
        <v/>
      </c>
      <c r="K8" s="118" t="str">
        <f>リレーオーダー用紙!AT13</f>
        <v/>
      </c>
      <c r="L8" s="118" t="str">
        <f>リレーオーダー用紙!AU13</f>
        <v/>
      </c>
      <c r="M8" s="118" t="str">
        <f>リレーオーダー用紙!AV13</f>
        <v/>
      </c>
    </row>
    <row r="9" spans="1:13">
      <c r="A9" t="str">
        <f>IF(リレーオーダー用紙!F14="","",0)</f>
        <v/>
      </c>
      <c r="B9" s="48"/>
      <c r="D9" s="47"/>
      <c r="F9" s="47"/>
    </row>
    <row r="10" spans="1:13">
      <c r="A10" s="118"/>
      <c r="B10" s="125"/>
      <c r="C10" s="118"/>
      <c r="D10" s="123"/>
      <c r="E10" s="118"/>
      <c r="F10" s="123"/>
      <c r="G10" s="118"/>
      <c r="H10" s="118"/>
      <c r="I10" s="118"/>
      <c r="J10" s="118"/>
      <c r="K10" s="118"/>
      <c r="L10" s="118"/>
      <c r="M10" s="118"/>
    </row>
    <row r="11" spans="1:13">
      <c r="A11" s="24" t="str">
        <f>IF(リレーオーダー用紙!C16="","",0)</f>
        <v/>
      </c>
      <c r="B11" s="48">
        <f>団体!$C$3</f>
        <v>0</v>
      </c>
      <c r="C11">
        <f>団体!$E$3</f>
        <v>0</v>
      </c>
      <c r="D11" s="47" t="str">
        <f>リレーオーダー用紙!AH16</f>
        <v/>
      </c>
      <c r="E11" t="str">
        <f>リレーオーダー用紙!AW16</f>
        <v>999:99.99</v>
      </c>
      <c r="F11" s="47">
        <f>団体!$B$3</f>
        <v>0</v>
      </c>
      <c r="G11">
        <v>0</v>
      </c>
      <c r="H11">
        <v>6</v>
      </c>
      <c r="I11" t="str">
        <f>リレーオーダー用紙!AX16</f>
        <v/>
      </c>
      <c r="J11" t="str">
        <f>リレーオーダー用紙!AS16</f>
        <v/>
      </c>
      <c r="K11" t="str">
        <f>リレーオーダー用紙!AT16</f>
        <v/>
      </c>
      <c r="L11" t="str">
        <f>リレーオーダー用紙!AU16</f>
        <v/>
      </c>
      <c r="M11" t="str">
        <f>リレーオーダー用紙!AV16</f>
        <v/>
      </c>
    </row>
    <row r="12" spans="1:13">
      <c r="A12" t="str">
        <f>IF(リレーオーダー用紙!C17="","",0)</f>
        <v/>
      </c>
      <c r="B12" s="48">
        <f>団体!$C$3</f>
        <v>0</v>
      </c>
      <c r="C12">
        <f>団体!$E$3</f>
        <v>0</v>
      </c>
      <c r="D12" s="47" t="str">
        <f>リレーオーダー用紙!AH17</f>
        <v/>
      </c>
      <c r="E12" t="str">
        <f>リレーオーダー用紙!AW17</f>
        <v>999:99.99</v>
      </c>
      <c r="F12" s="47">
        <f>団体!$B$3</f>
        <v>0</v>
      </c>
      <c r="G12">
        <v>0</v>
      </c>
      <c r="H12">
        <v>6</v>
      </c>
      <c r="I12" t="str">
        <f>リレーオーダー用紙!AX17</f>
        <v/>
      </c>
      <c r="J12" t="str">
        <f>リレーオーダー用紙!AS18</f>
        <v/>
      </c>
      <c r="K12" t="str">
        <f>リレーオーダー用紙!AT18</f>
        <v/>
      </c>
      <c r="L12" t="str">
        <f>リレーオーダー用紙!AU18</f>
        <v/>
      </c>
      <c r="M12" t="str">
        <f>リレーオーダー用紙!AV18</f>
        <v/>
      </c>
    </row>
    <row r="13" spans="1:13">
      <c r="A13" t="str">
        <f>IF(リレーオーダー用紙!C18="","",0)</f>
        <v/>
      </c>
      <c r="B13" s="48">
        <f>団体!$C$3</f>
        <v>0</v>
      </c>
      <c r="C13">
        <f>団体!$E$3</f>
        <v>0</v>
      </c>
      <c r="D13" s="47" t="str">
        <f>リレーオーダー用紙!AH18</f>
        <v/>
      </c>
      <c r="E13" t="str">
        <f>リレーオーダー用紙!AW18</f>
        <v>999:99.99</v>
      </c>
      <c r="F13" s="47">
        <f>団体!$B$3</f>
        <v>0</v>
      </c>
      <c r="G13">
        <v>0</v>
      </c>
      <c r="H13">
        <v>6</v>
      </c>
      <c r="I13" t="str">
        <f>リレーオーダー用紙!AX18</f>
        <v/>
      </c>
      <c r="J13" t="str">
        <f>リレーオーダー用紙!AS19</f>
        <v/>
      </c>
      <c r="K13" t="str">
        <f>リレーオーダー用紙!AT19</f>
        <v/>
      </c>
      <c r="L13" t="str">
        <f>リレーオーダー用紙!AU19</f>
        <v/>
      </c>
      <c r="M13" t="str">
        <f>リレーオーダー用紙!AV19</f>
        <v/>
      </c>
    </row>
    <row r="14" spans="1:13">
      <c r="A14" t="str">
        <f>IF(リレーオーダー用紙!C19="","",0)</f>
        <v/>
      </c>
      <c r="B14" s="48">
        <f>団体!$C$3</f>
        <v>0</v>
      </c>
      <c r="C14">
        <f>団体!$E$3</f>
        <v>0</v>
      </c>
      <c r="D14" s="47" t="str">
        <f>リレーオーダー用紙!AH19</f>
        <v/>
      </c>
      <c r="E14" t="str">
        <f>リレーオーダー用紙!AW19</f>
        <v>999:99.99</v>
      </c>
      <c r="F14" s="47">
        <f>団体!$B$3</f>
        <v>0</v>
      </c>
      <c r="G14">
        <v>0</v>
      </c>
      <c r="H14">
        <v>6</v>
      </c>
      <c r="I14" t="str">
        <f>リレーオーダー用紙!AX19</f>
        <v/>
      </c>
      <c r="J14" t="str">
        <f>リレーオーダー用紙!AS20</f>
        <v/>
      </c>
      <c r="K14" t="str">
        <f>リレーオーダー用紙!AT20</f>
        <v/>
      </c>
      <c r="L14" t="str">
        <f>リレーオーダー用紙!AU20</f>
        <v/>
      </c>
      <c r="M14" t="str">
        <f>リレーオーダー用紙!AV20</f>
        <v/>
      </c>
    </row>
    <row r="15" spans="1:13">
      <c r="A15" t="str">
        <f>IF(リレーオーダー用紙!C20="","",0)</f>
        <v/>
      </c>
      <c r="B15" s="48">
        <f>団体!$C$3</f>
        <v>0</v>
      </c>
      <c r="C15">
        <f>団体!$E$3</f>
        <v>0</v>
      </c>
      <c r="D15" s="47" t="str">
        <f>リレーオーダー用紙!AH20</f>
        <v/>
      </c>
      <c r="E15" t="str">
        <f>リレーオーダー用紙!AW20</f>
        <v>999:99.99</v>
      </c>
      <c r="F15" s="47">
        <f>団体!$B$3</f>
        <v>0</v>
      </c>
      <c r="G15">
        <v>0</v>
      </c>
      <c r="H15">
        <v>6</v>
      </c>
      <c r="I15" t="str">
        <f>リレーオーダー用紙!AX20</f>
        <v/>
      </c>
      <c r="J15" t="str">
        <f>リレーオーダー用紙!AS21</f>
        <v/>
      </c>
      <c r="K15" t="str">
        <f>リレーオーダー用紙!AT21</f>
        <v/>
      </c>
      <c r="L15" t="str">
        <f>リレーオーダー用紙!AU21</f>
        <v/>
      </c>
      <c r="M15" t="str">
        <f>リレーオーダー用紙!AV21</f>
        <v/>
      </c>
    </row>
    <row r="16" spans="1:13">
      <c r="A16" t="str">
        <f>IF(リレーオーダー用紙!C21="","",0)</f>
        <v/>
      </c>
      <c r="B16" s="48">
        <f>団体!$C$3</f>
        <v>0</v>
      </c>
      <c r="C16">
        <f>団体!$E$3</f>
        <v>0</v>
      </c>
      <c r="D16" s="47" t="str">
        <f>リレーオーダー用紙!AH21</f>
        <v/>
      </c>
      <c r="E16" t="str">
        <f>リレーオーダー用紙!AW21</f>
        <v>999:99.99</v>
      </c>
      <c r="F16" s="47">
        <f>団体!$B$3</f>
        <v>0</v>
      </c>
      <c r="G16">
        <v>0</v>
      </c>
      <c r="H16">
        <v>6</v>
      </c>
      <c r="I16" t="str">
        <f>リレーオーダー用紙!AX21</f>
        <v/>
      </c>
      <c r="J16" t="str">
        <f>リレーオーダー用紙!AS22</f>
        <v/>
      </c>
      <c r="K16" t="str">
        <f>リレーオーダー用紙!AT22</f>
        <v/>
      </c>
      <c r="L16" t="str">
        <f>リレーオーダー用紙!AU22</f>
        <v/>
      </c>
      <c r="M16" t="str">
        <f>リレーオーダー用紙!AV22</f>
        <v/>
      </c>
    </row>
    <row r="17" spans="1:13">
      <c r="A17" t="str">
        <f>IF(リレーオーダー用紙!C22="","",0)</f>
        <v/>
      </c>
      <c r="B17" s="48">
        <f>団体!$C$3</f>
        <v>0</v>
      </c>
      <c r="C17">
        <f>団体!$E$3</f>
        <v>0</v>
      </c>
      <c r="D17" s="47" t="str">
        <f>リレーオーダー用紙!AH22</f>
        <v/>
      </c>
      <c r="E17" t="str">
        <f>リレーオーダー用紙!AW22</f>
        <v>999:99.99</v>
      </c>
      <c r="F17" s="47">
        <f>団体!$B$3</f>
        <v>0</v>
      </c>
      <c r="G17">
        <v>0</v>
      </c>
      <c r="H17">
        <v>6</v>
      </c>
      <c r="I17" t="str">
        <f>リレーオーダー用紙!AX22</f>
        <v/>
      </c>
    </row>
    <row r="18" spans="1:13">
      <c r="A18" s="118" t="str">
        <f>IF(リレーオーダー用紙!C23="","",0)</f>
        <v/>
      </c>
      <c r="B18" s="125">
        <f>団体!$C$3</f>
        <v>0</v>
      </c>
      <c r="C18" s="118">
        <f>団体!$E$3</f>
        <v>0</v>
      </c>
      <c r="D18" s="123" t="str">
        <f>リレーオーダー用紙!AH23</f>
        <v/>
      </c>
      <c r="E18" s="118" t="str">
        <f>リレーオーダー用紙!AW23</f>
        <v>999:99.99</v>
      </c>
      <c r="F18" s="123">
        <f>団体!$B$3</f>
        <v>0</v>
      </c>
      <c r="G18" s="118">
        <v>0</v>
      </c>
      <c r="H18" s="118">
        <v>6</v>
      </c>
      <c r="I18" s="118" t="str">
        <f>リレーオーダー用紙!AX23</f>
        <v/>
      </c>
      <c r="J18" s="118" t="str">
        <f>リレーオーダー用紙!AS23</f>
        <v/>
      </c>
      <c r="K18" s="118" t="str">
        <f>リレーオーダー用紙!AT23</f>
        <v/>
      </c>
      <c r="L18" s="118" t="str">
        <f>リレーオーダー用紙!AU23</f>
        <v/>
      </c>
      <c r="M18" s="118" t="str">
        <f>リレーオーダー用紙!AV23</f>
        <v/>
      </c>
    </row>
    <row r="19" spans="1:13">
      <c r="B19" s="48"/>
      <c r="D19" s="47"/>
      <c r="F19" s="47"/>
    </row>
    <row r="20" spans="1:13">
      <c r="A20" s="118"/>
      <c r="B20" s="125"/>
      <c r="C20" s="118"/>
      <c r="D20" s="123"/>
      <c r="E20" s="118"/>
      <c r="F20" s="123"/>
      <c r="G20" s="118"/>
      <c r="H20" s="118"/>
      <c r="I20" s="118"/>
      <c r="J20" s="118"/>
      <c r="K20" s="118"/>
      <c r="L20" s="118"/>
      <c r="M20" s="118"/>
    </row>
    <row r="21" spans="1:13">
      <c r="A21" t="str">
        <f>IF(リレーオーダー用紙!C26="","",5)</f>
        <v/>
      </c>
      <c r="B21" s="48">
        <f>団体!$C$3</f>
        <v>0</v>
      </c>
      <c r="C21">
        <f>団体!$E$3</f>
        <v>0</v>
      </c>
      <c r="D21" s="47" t="str">
        <f>リレーオーダー用紙!AH26</f>
        <v/>
      </c>
      <c r="E21" t="str">
        <f>リレーオーダー用紙!AW26</f>
        <v>999:99.99</v>
      </c>
      <c r="F21" s="47">
        <f>団体!$B$3</f>
        <v>0</v>
      </c>
      <c r="G21">
        <v>0</v>
      </c>
      <c r="H21">
        <v>7</v>
      </c>
      <c r="I21" t="str">
        <f>リレーオーダー用紙!AX26</f>
        <v/>
      </c>
      <c r="J21" t="str">
        <f>リレーオーダー用紙!AS26</f>
        <v/>
      </c>
      <c r="K21" t="str">
        <f>リレーオーダー用紙!AT26</f>
        <v/>
      </c>
      <c r="L21" t="str">
        <f>リレーオーダー用紙!AU26</f>
        <v/>
      </c>
      <c r="M21" t="str">
        <f>リレーオーダー用紙!AV26</f>
        <v/>
      </c>
    </row>
    <row r="22" spans="1:13">
      <c r="A22" t="str">
        <f>IF(リレーオーダー用紙!C27="","",5)</f>
        <v/>
      </c>
      <c r="B22" s="48">
        <f>団体!$C$3</f>
        <v>0</v>
      </c>
      <c r="C22">
        <f>団体!$E$3</f>
        <v>0</v>
      </c>
      <c r="D22" s="47" t="str">
        <f>リレーオーダー用紙!AH27</f>
        <v/>
      </c>
      <c r="E22" t="str">
        <f>リレーオーダー用紙!AW27</f>
        <v>999:99.99</v>
      </c>
      <c r="F22" s="47">
        <f>団体!$B$3</f>
        <v>0</v>
      </c>
      <c r="G22">
        <v>0</v>
      </c>
      <c r="H22">
        <v>7</v>
      </c>
      <c r="I22" t="str">
        <f>リレーオーダー用紙!AX27</f>
        <v/>
      </c>
      <c r="J22" t="str">
        <f>リレーオーダー用紙!AS27</f>
        <v/>
      </c>
      <c r="K22" t="str">
        <f>リレーオーダー用紙!AT27</f>
        <v/>
      </c>
      <c r="L22" t="str">
        <f>リレーオーダー用紙!AU27</f>
        <v/>
      </c>
      <c r="M22" t="str">
        <f>リレーオーダー用紙!AV27</f>
        <v/>
      </c>
    </row>
    <row r="23" spans="1:13">
      <c r="A23" t="str">
        <f>IF(リレーオーダー用紙!C28="","",5)</f>
        <v/>
      </c>
      <c r="B23" s="48">
        <f>団体!$C$3</f>
        <v>0</v>
      </c>
      <c r="C23">
        <f>団体!$E$3</f>
        <v>0</v>
      </c>
      <c r="D23" s="47" t="str">
        <f>リレーオーダー用紙!AH28</f>
        <v/>
      </c>
      <c r="E23" t="str">
        <f>リレーオーダー用紙!AW28</f>
        <v>999:99.99</v>
      </c>
      <c r="F23" s="47">
        <f>団体!$B$3</f>
        <v>0</v>
      </c>
      <c r="G23">
        <v>0</v>
      </c>
      <c r="H23">
        <v>7</v>
      </c>
      <c r="I23" t="str">
        <f>リレーオーダー用紙!AX28</f>
        <v/>
      </c>
      <c r="J23" t="str">
        <f>リレーオーダー用紙!AS28</f>
        <v/>
      </c>
      <c r="K23" t="str">
        <f>リレーオーダー用紙!AT28</f>
        <v/>
      </c>
      <c r="L23" t="str">
        <f>リレーオーダー用紙!AU28</f>
        <v/>
      </c>
      <c r="M23" t="str">
        <f>リレーオーダー用紙!AV28</f>
        <v/>
      </c>
    </row>
    <row r="24" spans="1:13">
      <c r="A24" t="str">
        <f>IF(リレーオーダー用紙!C29="","",5)</f>
        <v/>
      </c>
      <c r="B24" s="48">
        <f>団体!$C$3</f>
        <v>0</v>
      </c>
      <c r="C24">
        <f>団体!$E$3</f>
        <v>0</v>
      </c>
      <c r="D24" s="47" t="str">
        <f>リレーオーダー用紙!AH29</f>
        <v/>
      </c>
      <c r="E24" t="str">
        <f>リレーオーダー用紙!AW29</f>
        <v>999:99.99</v>
      </c>
      <c r="F24" s="47">
        <f>団体!$B$3</f>
        <v>0</v>
      </c>
      <c r="G24">
        <v>0</v>
      </c>
      <c r="H24">
        <v>7</v>
      </c>
      <c r="I24" t="str">
        <f>リレーオーダー用紙!AX29</f>
        <v/>
      </c>
      <c r="J24" t="str">
        <f>リレーオーダー用紙!AS29</f>
        <v/>
      </c>
      <c r="K24" t="str">
        <f>リレーオーダー用紙!AT29</f>
        <v/>
      </c>
      <c r="L24" t="str">
        <f>リレーオーダー用紙!AU29</f>
        <v/>
      </c>
      <c r="M24" t="str">
        <f>リレーオーダー用紙!AV29</f>
        <v/>
      </c>
    </row>
    <row r="25" spans="1:13">
      <c r="A25" t="str">
        <f>IF(リレーオーダー用紙!C30="","",5)</f>
        <v/>
      </c>
      <c r="B25" s="48">
        <f>団体!$C$3</f>
        <v>0</v>
      </c>
      <c r="C25">
        <f>団体!$E$3</f>
        <v>0</v>
      </c>
      <c r="D25" s="47" t="str">
        <f>リレーオーダー用紙!AH30</f>
        <v/>
      </c>
      <c r="E25" t="str">
        <f>リレーオーダー用紙!AW30</f>
        <v>999:99.99</v>
      </c>
      <c r="F25" s="47">
        <f>団体!$B$3</f>
        <v>0</v>
      </c>
      <c r="G25">
        <v>0</v>
      </c>
      <c r="H25">
        <v>7</v>
      </c>
      <c r="I25" t="str">
        <f>リレーオーダー用紙!AX30</f>
        <v/>
      </c>
      <c r="J25" t="str">
        <f>リレーオーダー用紙!AS30</f>
        <v/>
      </c>
      <c r="K25" t="str">
        <f>リレーオーダー用紙!AT30</f>
        <v/>
      </c>
      <c r="L25" t="str">
        <f>リレーオーダー用紙!AU30</f>
        <v/>
      </c>
      <c r="M25" t="str">
        <f>リレーオーダー用紙!AV30</f>
        <v/>
      </c>
    </row>
    <row r="26" spans="1:13">
      <c r="A26" t="str">
        <f>IF(リレーオーダー用紙!C31="","",5)</f>
        <v/>
      </c>
      <c r="B26" s="48">
        <f>団体!$C$3</f>
        <v>0</v>
      </c>
      <c r="C26">
        <f>団体!$E$3</f>
        <v>0</v>
      </c>
      <c r="D26" s="47" t="str">
        <f>リレーオーダー用紙!AH31</f>
        <v/>
      </c>
      <c r="E26" t="str">
        <f>リレーオーダー用紙!AW31</f>
        <v>999:99.99</v>
      </c>
      <c r="F26" s="47">
        <f>団体!$B$3</f>
        <v>0</v>
      </c>
      <c r="G26">
        <v>0</v>
      </c>
      <c r="H26">
        <v>7</v>
      </c>
      <c r="I26" t="str">
        <f>リレーオーダー用紙!AX31</f>
        <v/>
      </c>
      <c r="J26" t="str">
        <f>リレーオーダー用紙!AS31</f>
        <v/>
      </c>
      <c r="K26" t="str">
        <f>リレーオーダー用紙!AT31</f>
        <v/>
      </c>
      <c r="L26" t="str">
        <f>リレーオーダー用紙!AU31</f>
        <v/>
      </c>
      <c r="M26" t="str">
        <f>リレーオーダー用紙!AV31</f>
        <v/>
      </c>
    </row>
    <row r="27" spans="1:13">
      <c r="A27" s="118" t="str">
        <f>IF(リレーオーダー用紙!C32="","",5)</f>
        <v/>
      </c>
      <c r="B27" s="125">
        <f>団体!$C$3</f>
        <v>0</v>
      </c>
      <c r="C27" s="118">
        <f>団体!$E$3</f>
        <v>0</v>
      </c>
      <c r="D27" s="123" t="str">
        <f>リレーオーダー用紙!AH32</f>
        <v/>
      </c>
      <c r="E27" s="118" t="str">
        <f>リレーオーダー用紙!AW32</f>
        <v>999:99.99</v>
      </c>
      <c r="F27" s="123">
        <f>団体!$B$3</f>
        <v>0</v>
      </c>
      <c r="G27" s="118">
        <v>0</v>
      </c>
      <c r="H27" s="118">
        <v>7</v>
      </c>
      <c r="I27" s="118" t="str">
        <f>リレーオーダー用紙!AX32</f>
        <v/>
      </c>
      <c r="J27" s="118" t="str">
        <f>リレーオーダー用紙!AS32</f>
        <v/>
      </c>
      <c r="K27" s="118" t="str">
        <f>リレーオーダー用紙!AT32</f>
        <v/>
      </c>
      <c r="L27" s="118" t="str">
        <f>リレーオーダー用紙!AU32</f>
        <v/>
      </c>
      <c r="M27" s="118" t="str">
        <f>リレーオーダー用紙!AV32</f>
        <v/>
      </c>
    </row>
    <row r="28" spans="1:13">
      <c r="A28" t="str">
        <f>IF(リレーオーダー用紙!F33="","",5)</f>
        <v/>
      </c>
      <c r="B28" s="48"/>
      <c r="D28" s="47"/>
      <c r="F28" s="47"/>
    </row>
    <row r="29" spans="1:13">
      <c r="A29" s="118"/>
      <c r="B29" s="125"/>
      <c r="C29" s="118"/>
      <c r="D29" s="123"/>
      <c r="E29" s="118"/>
      <c r="F29" s="123"/>
      <c r="G29" s="118"/>
      <c r="H29" s="118"/>
      <c r="I29" s="118"/>
      <c r="J29" s="118"/>
      <c r="K29" s="118"/>
      <c r="L29" s="118"/>
      <c r="M29" s="118"/>
    </row>
    <row r="30" spans="1:13">
      <c r="A30" s="24" t="str">
        <f>IF(リレーオーダー用紙!C35="","",5)</f>
        <v/>
      </c>
      <c r="B30" s="48">
        <f>団体!$C$3</f>
        <v>0</v>
      </c>
      <c r="C30">
        <f>団体!$E$3</f>
        <v>0</v>
      </c>
      <c r="D30" s="47" t="str">
        <f>リレーオーダー用紙!AH35</f>
        <v/>
      </c>
      <c r="E30" t="str">
        <f>リレーオーダー用紙!AW35</f>
        <v>999:99.99</v>
      </c>
      <c r="F30" s="47">
        <f>団体!$B$3</f>
        <v>0</v>
      </c>
      <c r="G30">
        <v>0</v>
      </c>
      <c r="H30">
        <v>6</v>
      </c>
      <c r="I30" t="str">
        <f>リレーオーダー用紙!AX35</f>
        <v/>
      </c>
      <c r="J30" t="str">
        <f>リレーオーダー用紙!AS35</f>
        <v/>
      </c>
      <c r="K30" t="str">
        <f>リレーオーダー用紙!AT35</f>
        <v/>
      </c>
      <c r="L30" t="str">
        <f>リレーオーダー用紙!AU35</f>
        <v/>
      </c>
      <c r="M30" t="str">
        <f>リレーオーダー用紙!AV35</f>
        <v/>
      </c>
    </row>
    <row r="31" spans="1:13">
      <c r="A31" t="str">
        <f>IF(リレーオーダー用紙!C36="","",5)</f>
        <v/>
      </c>
      <c r="B31" s="48">
        <f>団体!$C$3</f>
        <v>0</v>
      </c>
      <c r="C31">
        <f>団体!$E$3</f>
        <v>0</v>
      </c>
      <c r="D31" s="47" t="str">
        <f>リレーオーダー用紙!AH36</f>
        <v/>
      </c>
      <c r="E31" t="str">
        <f>リレーオーダー用紙!AW36</f>
        <v>999:99.99</v>
      </c>
      <c r="F31" s="47">
        <f>団体!$B$3</f>
        <v>0</v>
      </c>
      <c r="G31">
        <v>0</v>
      </c>
      <c r="H31">
        <v>6</v>
      </c>
      <c r="I31" t="str">
        <f>リレーオーダー用紙!AX36</f>
        <v/>
      </c>
      <c r="J31" t="str">
        <f>リレーオーダー用紙!AS36</f>
        <v/>
      </c>
      <c r="K31" t="str">
        <f>リレーオーダー用紙!AT36</f>
        <v/>
      </c>
      <c r="L31" t="str">
        <f>リレーオーダー用紙!AU36</f>
        <v/>
      </c>
      <c r="M31" t="str">
        <f>リレーオーダー用紙!AV36</f>
        <v/>
      </c>
    </row>
    <row r="32" spans="1:13">
      <c r="A32" t="str">
        <f>IF(リレーオーダー用紙!C37="","",5)</f>
        <v/>
      </c>
      <c r="B32" s="48">
        <f>団体!$C$3</f>
        <v>0</v>
      </c>
      <c r="C32">
        <f>団体!$E$3</f>
        <v>0</v>
      </c>
      <c r="D32" s="47" t="str">
        <f>リレーオーダー用紙!AH37</f>
        <v/>
      </c>
      <c r="E32" t="str">
        <f>リレーオーダー用紙!AW37</f>
        <v>999:99.99</v>
      </c>
      <c r="F32" s="47">
        <f>団体!$B$3</f>
        <v>0</v>
      </c>
      <c r="G32">
        <v>0</v>
      </c>
      <c r="H32">
        <v>6</v>
      </c>
      <c r="I32" t="str">
        <f>リレーオーダー用紙!AX37</f>
        <v/>
      </c>
      <c r="J32" t="str">
        <f>リレーオーダー用紙!AS37</f>
        <v/>
      </c>
      <c r="K32" t="str">
        <f>リレーオーダー用紙!AT37</f>
        <v/>
      </c>
      <c r="L32" t="str">
        <f>リレーオーダー用紙!AU37</f>
        <v/>
      </c>
      <c r="M32" t="str">
        <f>リレーオーダー用紙!AV37</f>
        <v/>
      </c>
    </row>
    <row r="33" spans="1:13">
      <c r="A33" t="str">
        <f>IF(リレーオーダー用紙!C38="","",5)</f>
        <v/>
      </c>
      <c r="B33" s="48">
        <f>団体!$C$3</f>
        <v>0</v>
      </c>
      <c r="C33">
        <f>団体!$E$3</f>
        <v>0</v>
      </c>
      <c r="D33" s="47" t="str">
        <f>リレーオーダー用紙!AH38</f>
        <v/>
      </c>
      <c r="E33" t="str">
        <f>リレーオーダー用紙!AW38</f>
        <v>999:99.99</v>
      </c>
      <c r="F33" s="47">
        <f>団体!$B$3</f>
        <v>0</v>
      </c>
      <c r="G33">
        <v>0</v>
      </c>
      <c r="H33">
        <v>6</v>
      </c>
      <c r="I33" t="str">
        <f>リレーオーダー用紙!AX38</f>
        <v/>
      </c>
      <c r="J33" t="str">
        <f>リレーオーダー用紙!AS38</f>
        <v/>
      </c>
      <c r="K33" t="str">
        <f>リレーオーダー用紙!AT38</f>
        <v/>
      </c>
      <c r="L33" t="str">
        <f>リレーオーダー用紙!AU38</f>
        <v/>
      </c>
      <c r="M33" t="str">
        <f>リレーオーダー用紙!AV38</f>
        <v/>
      </c>
    </row>
    <row r="34" spans="1:13">
      <c r="A34" t="str">
        <f>IF(リレーオーダー用紙!C39="","",5)</f>
        <v/>
      </c>
      <c r="B34" s="48">
        <f>団体!$C$3</f>
        <v>0</v>
      </c>
      <c r="C34">
        <f>団体!$E$3</f>
        <v>0</v>
      </c>
      <c r="D34" s="47" t="str">
        <f>リレーオーダー用紙!AH39</f>
        <v/>
      </c>
      <c r="E34" t="str">
        <f>リレーオーダー用紙!AW39</f>
        <v>999:99.99</v>
      </c>
      <c r="F34" s="47">
        <f>団体!$B$3</f>
        <v>0</v>
      </c>
      <c r="G34">
        <v>0</v>
      </c>
      <c r="H34">
        <v>6</v>
      </c>
      <c r="I34" t="str">
        <f>リレーオーダー用紙!AX39</f>
        <v/>
      </c>
      <c r="J34" t="str">
        <f>リレーオーダー用紙!AS39</f>
        <v/>
      </c>
      <c r="K34" t="str">
        <f>リレーオーダー用紙!AT39</f>
        <v/>
      </c>
      <c r="L34" t="str">
        <f>リレーオーダー用紙!AU39</f>
        <v/>
      </c>
      <c r="M34" t="str">
        <f>リレーオーダー用紙!AV39</f>
        <v/>
      </c>
    </row>
    <row r="35" spans="1:13">
      <c r="A35" t="str">
        <f>IF(リレーオーダー用紙!C40="","",5)</f>
        <v/>
      </c>
      <c r="B35" s="48">
        <f>団体!$C$3</f>
        <v>0</v>
      </c>
      <c r="C35">
        <f>団体!$E$3</f>
        <v>0</v>
      </c>
      <c r="D35" s="47" t="str">
        <f>リレーオーダー用紙!AH40</f>
        <v/>
      </c>
      <c r="E35" t="str">
        <f>リレーオーダー用紙!AW40</f>
        <v>999:99.99</v>
      </c>
      <c r="F35" s="47">
        <f>団体!$B$3</f>
        <v>0</v>
      </c>
      <c r="G35">
        <v>0</v>
      </c>
      <c r="H35">
        <v>6</v>
      </c>
      <c r="I35" t="str">
        <f>リレーオーダー用紙!AX40</f>
        <v/>
      </c>
      <c r="J35" t="str">
        <f>リレーオーダー用紙!AS40</f>
        <v/>
      </c>
      <c r="K35" t="str">
        <f>リレーオーダー用紙!AT41</f>
        <v/>
      </c>
      <c r="L35" t="str">
        <f>リレーオーダー用紙!AU41</f>
        <v/>
      </c>
      <c r="M35" t="str">
        <f>リレーオーダー用紙!AV41</f>
        <v/>
      </c>
    </row>
    <row r="36" spans="1:13">
      <c r="A36" t="str">
        <f>IF(リレーオーダー用紙!C41="","",5)</f>
        <v/>
      </c>
      <c r="B36" s="48">
        <f>団体!$C$3</f>
        <v>0</v>
      </c>
      <c r="C36">
        <f>団体!$E$3</f>
        <v>0</v>
      </c>
      <c r="D36" s="47" t="str">
        <f>リレーオーダー用紙!AH41</f>
        <v/>
      </c>
      <c r="E36" t="str">
        <f>リレーオーダー用紙!AW41</f>
        <v>999:99.99</v>
      </c>
      <c r="F36" s="47">
        <f>団体!$B$3</f>
        <v>0</v>
      </c>
      <c r="G36">
        <v>0</v>
      </c>
      <c r="H36">
        <v>6</v>
      </c>
      <c r="I36" t="str">
        <f>リレーオーダー用紙!AX41</f>
        <v/>
      </c>
      <c r="J36" t="str">
        <f>リレーオーダー用紙!AS41</f>
        <v/>
      </c>
    </row>
    <row r="37" spans="1:13">
      <c r="A37" s="118" t="str">
        <f>IF(リレーオーダー用紙!C42="","",5)</f>
        <v/>
      </c>
      <c r="B37" s="125">
        <f>団体!$C$3</f>
        <v>0</v>
      </c>
      <c r="C37" s="118">
        <f>団体!$E$3</f>
        <v>0</v>
      </c>
      <c r="D37" s="123" t="str">
        <f>リレーオーダー用紙!AH42</f>
        <v/>
      </c>
      <c r="E37" s="118" t="str">
        <f>リレーオーダー用紙!AW42</f>
        <v>999:99.99</v>
      </c>
      <c r="F37" s="123">
        <f>団体!$B$3</f>
        <v>0</v>
      </c>
      <c r="G37" s="118">
        <v>0</v>
      </c>
      <c r="H37" s="118">
        <v>6</v>
      </c>
      <c r="I37" s="118" t="str">
        <f>リレーオーダー用紙!AX42</f>
        <v/>
      </c>
      <c r="J37" s="118" t="str">
        <f>リレーオーダー用紙!AS42</f>
        <v/>
      </c>
      <c r="K37" s="118" t="str">
        <f>リレーオーダー用紙!AT42</f>
        <v/>
      </c>
      <c r="L37" s="118" t="str">
        <f>リレーオーダー用紙!AU42</f>
        <v/>
      </c>
      <c r="M37" s="118" t="str">
        <f>リレーオーダー用紙!AV42</f>
        <v/>
      </c>
    </row>
    <row r="38" spans="1:13">
      <c r="A38" t="str">
        <f>IF(リレーオーダー用紙!F43="","",0)</f>
        <v/>
      </c>
      <c r="B38" s="48"/>
      <c r="D38" s="47"/>
      <c r="F38" s="47"/>
    </row>
    <row r="39" spans="1:13">
      <c r="A39" s="118" t="str">
        <f>IF(リレーオーダー用紙!F44="","",0)</f>
        <v/>
      </c>
      <c r="B39" s="125"/>
      <c r="C39" s="118"/>
      <c r="D39" s="123"/>
      <c r="E39" s="118"/>
      <c r="F39" s="123"/>
      <c r="G39" s="118"/>
      <c r="H39" s="118"/>
      <c r="I39" s="118"/>
      <c r="J39" s="118"/>
      <c r="K39" s="118"/>
      <c r="L39" s="118"/>
      <c r="M39" s="118"/>
    </row>
    <row r="40" spans="1:13">
      <c r="A40" t="str">
        <f>IF(リレーオーダー用紙!C45="","",9)</f>
        <v/>
      </c>
      <c r="B40" s="48">
        <f>団体!$C$3</f>
        <v>0</v>
      </c>
      <c r="C40">
        <f>団体!$E$3</f>
        <v>0</v>
      </c>
      <c r="D40" s="47" t="str">
        <f>リレーオーダー用紙!AH45</f>
        <v/>
      </c>
      <c r="E40" t="str">
        <f>リレーオーダー用紙!AW45</f>
        <v>999:99.99</v>
      </c>
      <c r="F40" s="47">
        <f>団体!$B$3</f>
        <v>0</v>
      </c>
      <c r="G40">
        <v>0</v>
      </c>
      <c r="H40">
        <v>7</v>
      </c>
      <c r="I40" t="str">
        <f>リレーオーダー用紙!AX45</f>
        <v/>
      </c>
      <c r="J40" t="str">
        <f>リレーオーダー用紙!AS45</f>
        <v/>
      </c>
      <c r="K40" t="str">
        <f>リレーオーダー用紙!AT45</f>
        <v/>
      </c>
      <c r="L40" t="str">
        <f>リレーオーダー用紙!AU45</f>
        <v/>
      </c>
      <c r="M40" t="str">
        <f>リレーオーダー用紙!AV45</f>
        <v/>
      </c>
    </row>
    <row r="41" spans="1:13">
      <c r="A41" t="str">
        <f>IF(リレーオーダー用紙!C46="","",9)</f>
        <v/>
      </c>
      <c r="B41" s="48">
        <f>団体!$C$3</f>
        <v>0</v>
      </c>
      <c r="C41">
        <f>団体!$E$3</f>
        <v>0</v>
      </c>
      <c r="D41" s="47" t="str">
        <f>リレーオーダー用紙!AH46</f>
        <v/>
      </c>
      <c r="E41" t="str">
        <f>リレーオーダー用紙!AW46</f>
        <v>999:99.99</v>
      </c>
      <c r="F41" s="47">
        <f>団体!$B$3</f>
        <v>0</v>
      </c>
      <c r="G41">
        <v>0</v>
      </c>
      <c r="H41">
        <v>7</v>
      </c>
      <c r="I41" t="str">
        <f>リレーオーダー用紙!AX46</f>
        <v/>
      </c>
      <c r="J41" t="str">
        <f>リレーオーダー用紙!AS46</f>
        <v/>
      </c>
      <c r="K41" t="str">
        <f>リレーオーダー用紙!AT46</f>
        <v/>
      </c>
      <c r="L41" t="str">
        <f>リレーオーダー用紙!AU46</f>
        <v/>
      </c>
      <c r="M41" t="str">
        <f>リレーオーダー用紙!AV46</f>
        <v/>
      </c>
    </row>
    <row r="42" spans="1:13">
      <c r="A42" t="str">
        <f>IF(リレーオーダー用紙!C47="","",9)</f>
        <v/>
      </c>
      <c r="B42" s="48">
        <f>団体!$C$3</f>
        <v>0</v>
      </c>
      <c r="C42">
        <f>団体!$E$3</f>
        <v>0</v>
      </c>
      <c r="D42" s="47" t="str">
        <f>リレーオーダー用紙!AH47</f>
        <v/>
      </c>
      <c r="E42" t="str">
        <f>リレーオーダー用紙!AW47</f>
        <v>999:99.99</v>
      </c>
      <c r="F42" s="47">
        <f>団体!$B$3</f>
        <v>0</v>
      </c>
      <c r="G42">
        <v>0</v>
      </c>
      <c r="H42">
        <v>7</v>
      </c>
      <c r="I42" t="str">
        <f>リレーオーダー用紙!AX47</f>
        <v/>
      </c>
      <c r="J42" t="str">
        <f>リレーオーダー用紙!AS47</f>
        <v/>
      </c>
      <c r="K42" t="str">
        <f>リレーオーダー用紙!AT47</f>
        <v/>
      </c>
      <c r="L42" t="str">
        <f>リレーオーダー用紙!AU47</f>
        <v/>
      </c>
      <c r="M42" t="str">
        <f>リレーオーダー用紙!AV47</f>
        <v/>
      </c>
    </row>
    <row r="43" spans="1:13">
      <c r="A43" t="str">
        <f>IF(リレーオーダー用紙!C48="","",9)</f>
        <v/>
      </c>
      <c r="B43" s="48">
        <f>団体!$C$3</f>
        <v>0</v>
      </c>
      <c r="C43">
        <f>団体!$E$3</f>
        <v>0</v>
      </c>
      <c r="D43" s="47" t="str">
        <f>リレーオーダー用紙!AH48</f>
        <v/>
      </c>
      <c r="E43" t="str">
        <f>リレーオーダー用紙!AW48</f>
        <v>999:99.99</v>
      </c>
      <c r="F43" s="47">
        <f>団体!$B$3</f>
        <v>0</v>
      </c>
      <c r="G43">
        <v>0</v>
      </c>
      <c r="H43">
        <v>7</v>
      </c>
      <c r="I43" t="str">
        <f>リレーオーダー用紙!AX48</f>
        <v/>
      </c>
      <c r="J43" t="str">
        <f>リレーオーダー用紙!AS48</f>
        <v/>
      </c>
      <c r="K43" t="str">
        <f>リレーオーダー用紙!AT48</f>
        <v/>
      </c>
      <c r="L43" t="str">
        <f>リレーオーダー用紙!AU48</f>
        <v/>
      </c>
      <c r="M43" t="str">
        <f>リレーオーダー用紙!AV48</f>
        <v/>
      </c>
    </row>
    <row r="44" spans="1:13">
      <c r="A44" t="str">
        <f>IF(リレーオーダー用紙!C49="","",9)</f>
        <v/>
      </c>
      <c r="B44" s="48">
        <f>団体!$C$3</f>
        <v>0</v>
      </c>
      <c r="C44">
        <f>団体!$E$3</f>
        <v>0</v>
      </c>
      <c r="D44" s="47" t="str">
        <f>リレーオーダー用紙!AH49</f>
        <v/>
      </c>
      <c r="E44" t="str">
        <f>リレーオーダー用紙!AW49</f>
        <v>999:99.99</v>
      </c>
      <c r="F44" s="47">
        <f>団体!$B$3</f>
        <v>0</v>
      </c>
      <c r="G44">
        <v>0</v>
      </c>
      <c r="H44">
        <v>7</v>
      </c>
      <c r="I44" t="str">
        <f>リレーオーダー用紙!AX49</f>
        <v/>
      </c>
      <c r="J44" t="str">
        <f>リレーオーダー用紙!AS49</f>
        <v/>
      </c>
      <c r="K44" t="str">
        <f>リレーオーダー用紙!AT49</f>
        <v/>
      </c>
      <c r="L44" t="str">
        <f>リレーオーダー用紙!AU49</f>
        <v/>
      </c>
      <c r="M44" t="str">
        <f>リレーオーダー用紙!AV49</f>
        <v/>
      </c>
    </row>
    <row r="45" spans="1:13">
      <c r="A45" t="str">
        <f>IF(リレーオーダー用紙!C50="","",9)</f>
        <v/>
      </c>
      <c r="B45" s="48">
        <f>団体!$C$3</f>
        <v>0</v>
      </c>
      <c r="C45">
        <f>団体!$E$3</f>
        <v>0</v>
      </c>
      <c r="D45" s="47" t="str">
        <f>リレーオーダー用紙!AH50</f>
        <v/>
      </c>
      <c r="E45" t="str">
        <f>リレーオーダー用紙!AW50</f>
        <v>999:99.99</v>
      </c>
      <c r="F45" s="47">
        <f>団体!$B$3</f>
        <v>0</v>
      </c>
      <c r="G45">
        <v>0</v>
      </c>
      <c r="H45">
        <v>7</v>
      </c>
      <c r="I45" t="str">
        <f>リレーオーダー用紙!AX50</f>
        <v/>
      </c>
      <c r="J45" t="str">
        <f>リレーオーダー用紙!AS50</f>
        <v/>
      </c>
      <c r="K45" t="str">
        <f>リレーオーダー用紙!AT51</f>
        <v/>
      </c>
      <c r="L45" t="str">
        <f>リレーオーダー用紙!AU51</f>
        <v/>
      </c>
      <c r="M45" t="str">
        <f>リレーオーダー用紙!AV51</f>
        <v/>
      </c>
    </row>
    <row r="46" spans="1:13">
      <c r="A46" t="str">
        <f>IF(リレーオーダー用紙!C51="","",9)</f>
        <v/>
      </c>
      <c r="B46" s="48">
        <f>団体!$C$3</f>
        <v>0</v>
      </c>
      <c r="C46">
        <f>団体!$E$3</f>
        <v>0</v>
      </c>
      <c r="D46" s="47" t="str">
        <f>リレーオーダー用紙!AH51</f>
        <v/>
      </c>
      <c r="E46" t="str">
        <f>リレーオーダー用紙!AW51</f>
        <v>999:99.99</v>
      </c>
      <c r="F46" s="47">
        <f>団体!$B$3</f>
        <v>0</v>
      </c>
      <c r="G46">
        <v>0</v>
      </c>
      <c r="H46">
        <v>7</v>
      </c>
      <c r="I46" t="str">
        <f>リレーオーダー用紙!AX51</f>
        <v/>
      </c>
      <c r="J46" t="str">
        <f>リレーオーダー用紙!AS51</f>
        <v/>
      </c>
    </row>
    <row r="47" spans="1:13">
      <c r="A47" s="118" t="str">
        <f>IF(リレーオーダー用紙!C52="","",9)</f>
        <v/>
      </c>
      <c r="B47" s="125">
        <f>団体!$C$3</f>
        <v>0</v>
      </c>
      <c r="C47" s="118">
        <f>団体!$E$3</f>
        <v>0</v>
      </c>
      <c r="D47" s="123" t="str">
        <f>リレーオーダー用紙!AH52</f>
        <v/>
      </c>
      <c r="E47" s="118" t="str">
        <f>リレーオーダー用紙!AW52</f>
        <v>999:99.99</v>
      </c>
      <c r="F47" s="123">
        <f>団体!$B$3</f>
        <v>0</v>
      </c>
      <c r="G47" s="118">
        <v>0</v>
      </c>
      <c r="H47" s="118">
        <v>7</v>
      </c>
      <c r="I47" s="118" t="str">
        <f>リレーオーダー用紙!AX52</f>
        <v/>
      </c>
      <c r="J47" s="118" t="str">
        <f>リレーオーダー用紙!AS52</f>
        <v/>
      </c>
      <c r="K47" s="118" t="str">
        <f>リレーオーダー用紙!AT52</f>
        <v/>
      </c>
      <c r="L47" s="118" t="str">
        <f>リレーオーダー用紙!AU52</f>
        <v/>
      </c>
      <c r="M47" s="118" t="str">
        <f>リレーオーダー用紙!AV52</f>
        <v/>
      </c>
    </row>
    <row r="48" spans="1:13">
      <c r="A48" t="str">
        <f>IF(リレーオーダー用紙!F53="","",9)</f>
        <v/>
      </c>
      <c r="B48" s="48"/>
      <c r="D48" s="47"/>
      <c r="F48" s="47"/>
    </row>
    <row r="49" spans="1:13">
      <c r="A49" s="118" t="str">
        <f>IF(リレーオーダー用紙!F54="","",9)</f>
        <v/>
      </c>
      <c r="B49" s="125"/>
      <c r="C49" s="118"/>
      <c r="D49" s="123"/>
      <c r="E49" s="118"/>
      <c r="F49" s="123"/>
      <c r="G49" s="118"/>
      <c r="H49" s="118"/>
      <c r="I49" s="118"/>
      <c r="J49" s="118"/>
      <c r="K49" s="118"/>
      <c r="L49" s="118"/>
      <c r="M49" s="118"/>
    </row>
    <row r="50" spans="1:13">
      <c r="A50" t="str">
        <f>IF(リレーオーダー用紙!C55="","",9)</f>
        <v/>
      </c>
      <c r="B50" s="48">
        <f>団体!$C$3</f>
        <v>0</v>
      </c>
      <c r="C50">
        <f>団体!$E$3</f>
        <v>0</v>
      </c>
      <c r="D50" s="47" t="str">
        <f>リレーオーダー用紙!AH55</f>
        <v/>
      </c>
      <c r="E50" t="str">
        <f>リレーオーダー用紙!AW55</f>
        <v>999:99.99</v>
      </c>
      <c r="F50" s="47">
        <f>団体!$B$3</f>
        <v>0</v>
      </c>
      <c r="G50">
        <v>0</v>
      </c>
      <c r="H50">
        <v>9</v>
      </c>
      <c r="I50" t="str">
        <f>リレーオーダー用紙!AX55</f>
        <v/>
      </c>
      <c r="J50" t="str">
        <f>リレーオーダー用紙!AS55</f>
        <v/>
      </c>
      <c r="K50" t="str">
        <f>リレーオーダー用紙!AT55</f>
        <v/>
      </c>
      <c r="L50" t="str">
        <f>リレーオーダー用紙!AU55</f>
        <v/>
      </c>
      <c r="M50" t="str">
        <f>リレーオーダー用紙!AV55</f>
        <v/>
      </c>
    </row>
    <row r="51" spans="1:13">
      <c r="A51" t="str">
        <f>IF(リレーオーダー用紙!C56="","",9)</f>
        <v/>
      </c>
      <c r="B51" s="48">
        <f>団体!$C$3</f>
        <v>0</v>
      </c>
      <c r="C51">
        <f>団体!$E$3</f>
        <v>0</v>
      </c>
      <c r="D51" s="47" t="str">
        <f>リレーオーダー用紙!AH56</f>
        <v/>
      </c>
      <c r="E51" t="str">
        <f>リレーオーダー用紙!AW56</f>
        <v>999:99.99</v>
      </c>
      <c r="F51" s="47">
        <f>団体!$B$3</f>
        <v>0</v>
      </c>
      <c r="G51">
        <v>0</v>
      </c>
      <c r="H51">
        <v>9</v>
      </c>
      <c r="I51" t="str">
        <f>リレーオーダー用紙!AX56</f>
        <v/>
      </c>
      <c r="J51" t="str">
        <f>リレーオーダー用紙!AS56</f>
        <v/>
      </c>
      <c r="K51" t="str">
        <f>リレーオーダー用紙!AT56</f>
        <v/>
      </c>
      <c r="L51" t="str">
        <f>リレーオーダー用紙!AU56</f>
        <v/>
      </c>
      <c r="M51" t="str">
        <f>リレーオーダー用紙!AV56</f>
        <v/>
      </c>
    </row>
    <row r="52" spans="1:13">
      <c r="A52" t="str">
        <f>IF(リレーオーダー用紙!C57="","",9)</f>
        <v/>
      </c>
      <c r="B52" s="48">
        <f>団体!$C$3</f>
        <v>0</v>
      </c>
      <c r="C52">
        <f>団体!$E$3</f>
        <v>0</v>
      </c>
      <c r="D52" s="47" t="str">
        <f>リレーオーダー用紙!AH57</f>
        <v/>
      </c>
      <c r="E52" t="str">
        <f>リレーオーダー用紙!AW57</f>
        <v>999:99.99</v>
      </c>
      <c r="F52" s="47">
        <f>団体!$B$3</f>
        <v>0</v>
      </c>
      <c r="G52">
        <v>0</v>
      </c>
      <c r="H52">
        <v>9</v>
      </c>
      <c r="I52" t="str">
        <f>リレーオーダー用紙!AX57</f>
        <v/>
      </c>
      <c r="J52" t="str">
        <f>リレーオーダー用紙!AS57</f>
        <v/>
      </c>
      <c r="K52" t="str">
        <f>リレーオーダー用紙!AT57</f>
        <v/>
      </c>
      <c r="L52" t="str">
        <f>リレーオーダー用紙!AU57</f>
        <v/>
      </c>
      <c r="M52" t="str">
        <f>リレーオーダー用紙!AV57</f>
        <v/>
      </c>
    </row>
    <row r="53" spans="1:13">
      <c r="A53" t="str">
        <f>IF(リレーオーダー用紙!C58="","",9)</f>
        <v/>
      </c>
      <c r="B53" s="48">
        <f>団体!$C$3</f>
        <v>0</v>
      </c>
      <c r="C53">
        <f>団体!$E$3</f>
        <v>0</v>
      </c>
      <c r="D53" s="47" t="str">
        <f>リレーオーダー用紙!AH58</f>
        <v/>
      </c>
      <c r="E53" t="str">
        <f>リレーオーダー用紙!AW58</f>
        <v>999:99.99</v>
      </c>
      <c r="F53" s="47">
        <f>団体!$B$3</f>
        <v>0</v>
      </c>
      <c r="G53">
        <v>0</v>
      </c>
      <c r="H53">
        <v>9</v>
      </c>
      <c r="I53" t="str">
        <f>リレーオーダー用紙!AX58</f>
        <v/>
      </c>
      <c r="J53" t="str">
        <f>リレーオーダー用紙!AS58</f>
        <v/>
      </c>
      <c r="K53" t="str">
        <f>リレーオーダー用紙!AT58</f>
        <v/>
      </c>
      <c r="L53" t="str">
        <f>リレーオーダー用紙!AU58</f>
        <v/>
      </c>
      <c r="M53" t="str">
        <f>リレーオーダー用紙!AV58</f>
        <v/>
      </c>
    </row>
    <row r="54" spans="1:13">
      <c r="A54" t="str">
        <f>IF(リレーオーダー用紙!C60="","",9)</f>
        <v/>
      </c>
      <c r="B54" s="48">
        <f>団体!$C$3</f>
        <v>0</v>
      </c>
      <c r="C54">
        <f>団体!$E$3</f>
        <v>0</v>
      </c>
      <c r="D54" s="47" t="str">
        <f>リレーオーダー用紙!AH59</f>
        <v/>
      </c>
      <c r="E54" t="str">
        <f>リレーオーダー用紙!AW59</f>
        <v>999:99.99</v>
      </c>
      <c r="F54" s="47">
        <f>団体!$B$3</f>
        <v>0</v>
      </c>
      <c r="G54">
        <v>0</v>
      </c>
      <c r="H54">
        <v>9</v>
      </c>
      <c r="I54" t="str">
        <f>リレーオーダー用紙!AX59</f>
        <v/>
      </c>
      <c r="J54" t="str">
        <f>リレーオーダー用紙!AS60</f>
        <v/>
      </c>
      <c r="K54" t="str">
        <f>リレーオーダー用紙!AT60</f>
        <v/>
      </c>
      <c r="L54" t="str">
        <f>リレーオーダー用紙!AU60</f>
        <v/>
      </c>
      <c r="M54" t="str">
        <f>リレーオーダー用紙!AV60</f>
        <v/>
      </c>
    </row>
    <row r="55" spans="1:13">
      <c r="A55" t="str">
        <f>IF(リレーオーダー用紙!C61="","",9)</f>
        <v/>
      </c>
      <c r="B55" s="48">
        <f>団体!$C$3</f>
        <v>0</v>
      </c>
      <c r="C55">
        <f>団体!$E$3</f>
        <v>0</v>
      </c>
      <c r="D55" s="47" t="str">
        <f>リレーオーダー用紙!AH60</f>
        <v/>
      </c>
      <c r="E55" t="str">
        <f>リレーオーダー用紙!AW60</f>
        <v>999:99.99</v>
      </c>
      <c r="F55" s="47">
        <f>団体!$B$3</f>
        <v>0</v>
      </c>
      <c r="G55">
        <v>0</v>
      </c>
      <c r="H55">
        <v>9</v>
      </c>
      <c r="I55" t="str">
        <f>リレーオーダー用紙!AX60</f>
        <v/>
      </c>
      <c r="J55" t="str">
        <f>リレーオーダー用紙!AS61</f>
        <v/>
      </c>
      <c r="K55" t="str">
        <f>リレーオーダー用紙!AT61</f>
        <v/>
      </c>
      <c r="L55" t="str">
        <f>リレーオーダー用紙!AU61</f>
        <v/>
      </c>
      <c r="M55" t="str">
        <f>リレーオーダー用紙!AV61</f>
        <v/>
      </c>
    </row>
    <row r="56" spans="1:13">
      <c r="A56" s="118" t="str">
        <f>IF(リレーオーダー用紙!C62="","",9)</f>
        <v/>
      </c>
      <c r="B56" s="125">
        <f>団体!$C$3</f>
        <v>0</v>
      </c>
      <c r="C56" s="118">
        <f>団体!$E$3</f>
        <v>0</v>
      </c>
      <c r="D56" s="123" t="str">
        <f>リレーオーダー用紙!AH61</f>
        <v/>
      </c>
      <c r="E56" s="118" t="str">
        <f>リレーオーダー用紙!AW61</f>
        <v>999:99.99</v>
      </c>
      <c r="F56" s="123">
        <f>団体!$B$3</f>
        <v>0</v>
      </c>
      <c r="G56" s="118">
        <v>0</v>
      </c>
      <c r="H56" s="118">
        <v>9</v>
      </c>
      <c r="I56" s="118" t="str">
        <f>リレーオーダー用紙!AX61</f>
        <v/>
      </c>
      <c r="J56" s="118" t="str">
        <f>リレーオーダー用紙!AS62</f>
        <v/>
      </c>
      <c r="K56" s="118" t="str">
        <f>リレーオーダー用紙!AT62</f>
        <v/>
      </c>
      <c r="L56" s="118" t="str">
        <f>リレーオーダー用紙!AU62</f>
        <v/>
      </c>
      <c r="M56" s="118" t="str">
        <f>リレーオーダー用紙!AV62</f>
        <v/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P129"/>
  <sheetViews>
    <sheetView showGridLines="0" zoomScaleNormal="7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L9" sqref="L9"/>
    </sheetView>
  </sheetViews>
  <sheetFormatPr defaultColWidth="9.140625" defaultRowHeight="16.5" customHeight="1"/>
  <cols>
    <col min="1" max="1" width="4.7109375" style="9" customWidth="1"/>
    <col min="2" max="2" width="14.140625" style="4" customWidth="1"/>
    <col min="3" max="3" width="8.85546875" style="9" hidden="1" customWidth="1"/>
    <col min="4" max="5" width="13.5703125" style="4" customWidth="1"/>
    <col min="6" max="7" width="13" style="4" customWidth="1"/>
    <col min="8" max="8" width="9.42578125" style="9" customWidth="1"/>
    <col min="9" max="9" width="19.7109375" style="5" customWidth="1"/>
    <col min="10" max="10" width="11.7109375" style="4" customWidth="1"/>
    <col min="11" max="11" width="8.7109375" style="9" hidden="1" customWidth="1"/>
    <col min="12" max="12" width="19.7109375" style="4" customWidth="1"/>
    <col min="13" max="13" width="11.7109375" style="4" customWidth="1"/>
    <col min="14" max="14" width="8.7109375" style="4" hidden="1" customWidth="1"/>
    <col min="15" max="15" width="19.7109375" style="4" customWidth="1"/>
    <col min="16" max="16" width="11.7109375" style="4" customWidth="1"/>
    <col min="17" max="17" width="8.7109375" style="9" hidden="1" customWidth="1"/>
    <col min="18" max="18" width="19.7109375" style="4" customWidth="1"/>
    <col min="19" max="19" width="11.7109375" style="4" customWidth="1"/>
    <col min="20" max="20" width="8.7109375" style="4" hidden="1" customWidth="1"/>
    <col min="21" max="21" width="19.7109375" style="4" customWidth="1"/>
    <col min="22" max="22" width="11.7109375" style="4" customWidth="1"/>
    <col min="23" max="23" width="8.7109375" style="4" hidden="1" customWidth="1"/>
    <col min="24" max="24" width="19.7109375" style="4" customWidth="1"/>
    <col min="25" max="25" width="11.7109375" style="4" customWidth="1"/>
    <col min="26" max="26" width="8.7109375" style="4" hidden="1" customWidth="1"/>
    <col min="27" max="27" width="19.7109375" style="5" customWidth="1"/>
    <col min="28" max="28" width="11.7109375" style="4" customWidth="1"/>
    <col min="29" max="29" width="8.7109375" style="4" hidden="1" customWidth="1"/>
    <col min="30" max="30" width="19.7109375" style="5" customWidth="1"/>
    <col min="31" max="31" width="11.7109375" style="4" customWidth="1"/>
    <col min="32" max="32" width="8.7109375" style="4" hidden="1" customWidth="1"/>
    <col min="33" max="33" width="19.7109375" style="4" customWidth="1"/>
    <col min="34" max="34" width="11.7109375" style="4" customWidth="1"/>
    <col min="35" max="35" width="8.7109375" style="4" hidden="1" customWidth="1"/>
    <col min="36" max="36" width="19.7109375" style="4" hidden="1" customWidth="1"/>
    <col min="37" max="37" width="11.7109375" style="4" hidden="1" customWidth="1"/>
    <col min="38" max="38" width="19.7109375" style="5" hidden="1" customWidth="1"/>
    <col min="39" max="39" width="11.7109375" style="4" hidden="1" customWidth="1"/>
    <col min="40" max="40" width="6.85546875" style="4" customWidth="1"/>
    <col min="41" max="43" width="6.28515625" style="9" customWidth="1"/>
    <col min="44" max="54" width="5.7109375" style="4" hidden="1" customWidth="1"/>
    <col min="55" max="56" width="9.140625" style="4" hidden="1" customWidth="1"/>
    <col min="57" max="57" width="19.5703125" style="6" hidden="1" customWidth="1"/>
    <col min="58" max="58" width="4.140625" style="6" hidden="1" customWidth="1"/>
    <col min="59" max="59" width="5.42578125" style="4" hidden="1" customWidth="1"/>
    <col min="60" max="61" width="5" style="4" hidden="1" customWidth="1"/>
    <col min="62" max="62" width="16" style="4" hidden="1" customWidth="1"/>
    <col min="63" max="63" width="11.5703125" style="4" hidden="1" customWidth="1"/>
    <col min="64" max="64" width="9.42578125" style="4" hidden="1" customWidth="1"/>
    <col min="65" max="65" width="5.7109375" style="4" hidden="1" customWidth="1"/>
    <col min="66" max="67" width="19.5703125" style="4" hidden="1" customWidth="1"/>
    <col min="68" max="68" width="6.42578125" style="4" hidden="1" customWidth="1"/>
    <col min="69" max="79" width="3.140625" style="4" hidden="1" customWidth="1"/>
    <col min="80" max="101" width="4.85546875" style="4" hidden="1" customWidth="1"/>
    <col min="102" max="102" width="9.140625" style="4" hidden="1" customWidth="1"/>
    <col min="103" max="113" width="11.5703125" style="4" hidden="1" customWidth="1"/>
    <col min="114" max="114" width="9.140625" style="4" hidden="1" customWidth="1"/>
    <col min="115" max="115" width="9.7109375" style="4" hidden="1" customWidth="1"/>
    <col min="116" max="146" width="9.140625" style="4" hidden="1" customWidth="1"/>
    <col min="147" max="150" width="9.140625" style="4" customWidth="1"/>
    <col min="151" max="16384" width="9.140625" style="4"/>
  </cols>
  <sheetData>
    <row r="1" spans="1:132" ht="16.5" customHeight="1">
      <c r="A1" s="40" t="str">
        <f>申込書!B1</f>
        <v>第10回のっぽろ水泳記録会</v>
      </c>
      <c r="AA1" s="195" t="s">
        <v>77</v>
      </c>
      <c r="AB1" s="197"/>
      <c r="AD1" s="195"/>
      <c r="AE1" s="197"/>
      <c r="AG1" s="14"/>
      <c r="AH1" s="14"/>
      <c r="AJ1" s="14"/>
      <c r="AK1" s="14"/>
      <c r="AL1" s="41"/>
      <c r="AM1" s="247"/>
      <c r="AN1" s="247"/>
      <c r="BG1" s="4" t="s">
        <v>174</v>
      </c>
      <c r="BJ1" s="4">
        <v>20241201</v>
      </c>
    </row>
    <row r="2" spans="1:132" ht="16.5" customHeight="1">
      <c r="B2" s="115" t="str">
        <f>IF(AND(AND(申込書!$E$20="",申込書!$P$20=""),申込書!$T$27&gt;5),"※競技役員欄にご記入がありません。このままですと受付できません。","")</f>
        <v/>
      </c>
      <c r="C2" s="115"/>
      <c r="D2" s="115"/>
      <c r="E2" s="115"/>
      <c r="F2" s="115"/>
      <c r="G2" s="115"/>
      <c r="H2" s="146"/>
      <c r="I2" s="115"/>
      <c r="J2" s="115"/>
      <c r="K2" s="146"/>
      <c r="L2" s="115"/>
      <c r="M2" s="115"/>
      <c r="N2" s="115"/>
      <c r="O2" s="115"/>
      <c r="P2" s="115"/>
      <c r="Q2" s="146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3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46"/>
      <c r="AP2" s="146"/>
      <c r="AQ2" s="146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G2" s="4" t="s">
        <v>175</v>
      </c>
      <c r="BJ2" s="4">
        <v>20240401</v>
      </c>
      <c r="BK2" s="115"/>
    </row>
    <row r="3" spans="1:132" ht="16.5" customHeight="1">
      <c r="A3" s="130" t="str">
        <f>IF(申込書!Q4="","チーム登録を行って下さい。",申込書!Q4)</f>
        <v>チーム登録を行って下さい。</v>
      </c>
      <c r="C3" s="131" t="str">
        <f>IF(申込書!C6="","チーム登録を行って下さい",申込書!C6)</f>
        <v>チーム登録を行って下さい</v>
      </c>
      <c r="D3" s="2"/>
      <c r="E3" s="2"/>
      <c r="F3" s="2"/>
      <c r="G3" s="2"/>
      <c r="H3" s="14"/>
      <c r="I3" s="2"/>
      <c r="J3" s="136"/>
      <c r="K3" s="162"/>
      <c r="L3" s="136"/>
      <c r="M3" s="136"/>
      <c r="N3" s="136"/>
      <c r="O3" s="136"/>
      <c r="P3" s="136"/>
      <c r="Q3" s="162"/>
      <c r="R3" s="136"/>
      <c r="S3" s="136"/>
      <c r="T3" s="136"/>
      <c r="U3" s="136"/>
      <c r="V3" s="136"/>
      <c r="W3" s="136"/>
      <c r="X3" s="136"/>
      <c r="Y3" s="136"/>
      <c r="Z3" s="136"/>
      <c r="AC3" s="136"/>
      <c r="AF3" s="136"/>
      <c r="AI3" s="136"/>
      <c r="AR3" s="167" t="s">
        <v>49</v>
      </c>
      <c r="AS3" s="167"/>
      <c r="AT3" s="9"/>
      <c r="AU3" s="9"/>
      <c r="AV3" s="9"/>
      <c r="AW3" s="9"/>
      <c r="AX3" s="9"/>
      <c r="AY3" s="9"/>
      <c r="AZ3" s="9"/>
      <c r="BA3" s="9"/>
      <c r="BB3" s="9"/>
    </row>
    <row r="4" spans="1:132" s="9" customFormat="1" ht="16.5" customHeight="1">
      <c r="A4" s="7" t="s">
        <v>10</v>
      </c>
      <c r="B4" s="7" t="s">
        <v>9</v>
      </c>
      <c r="C4" s="109"/>
      <c r="D4" s="7" t="s">
        <v>11</v>
      </c>
      <c r="E4" s="7" t="s">
        <v>12</v>
      </c>
      <c r="F4" s="7" t="s">
        <v>13</v>
      </c>
      <c r="G4" s="7" t="s">
        <v>14</v>
      </c>
      <c r="H4" s="147" t="s">
        <v>251</v>
      </c>
      <c r="I4" s="243" t="s">
        <v>165</v>
      </c>
      <c r="J4" s="244"/>
      <c r="K4" s="245"/>
      <c r="L4" s="243" t="s">
        <v>166</v>
      </c>
      <c r="M4" s="244"/>
      <c r="N4" s="245"/>
      <c r="O4" s="243" t="s">
        <v>167</v>
      </c>
      <c r="P4" s="244"/>
      <c r="Q4" s="245"/>
      <c r="R4" s="243" t="s">
        <v>198</v>
      </c>
      <c r="S4" s="244"/>
      <c r="T4" s="245"/>
      <c r="U4" s="243" t="s">
        <v>211</v>
      </c>
      <c r="V4" s="244"/>
      <c r="W4" s="245"/>
      <c r="X4" s="243" t="s">
        <v>212</v>
      </c>
      <c r="Y4" s="244"/>
      <c r="Z4" s="245"/>
      <c r="AA4" s="243" t="s">
        <v>215</v>
      </c>
      <c r="AB4" s="244"/>
      <c r="AC4" s="245"/>
      <c r="AD4" s="243" t="s">
        <v>216</v>
      </c>
      <c r="AE4" s="244"/>
      <c r="AF4" s="245"/>
      <c r="AG4" s="243" t="s">
        <v>217</v>
      </c>
      <c r="AH4" s="244"/>
      <c r="AI4" s="245"/>
      <c r="AJ4" s="243" t="s">
        <v>218</v>
      </c>
      <c r="AK4" s="245"/>
      <c r="AL4" s="243" t="s">
        <v>219</v>
      </c>
      <c r="AM4" s="245"/>
      <c r="AN4" s="7" t="s">
        <v>22</v>
      </c>
      <c r="AO4" s="7" t="s">
        <v>23</v>
      </c>
      <c r="AP4" s="7" t="s">
        <v>172</v>
      </c>
      <c r="AR4" s="8" t="s">
        <v>152</v>
      </c>
      <c r="AS4" s="8" t="s">
        <v>153</v>
      </c>
      <c r="AT4" s="8" t="s">
        <v>242</v>
      </c>
      <c r="AU4" s="8" t="s">
        <v>243</v>
      </c>
      <c r="AV4" s="8" t="s">
        <v>244</v>
      </c>
      <c r="AW4" s="8" t="s">
        <v>245</v>
      </c>
      <c r="AX4" s="8" t="s">
        <v>246</v>
      </c>
      <c r="AY4" s="8" t="s">
        <v>247</v>
      </c>
      <c r="AZ4" s="8" t="s">
        <v>248</v>
      </c>
      <c r="BA4" s="8" t="s">
        <v>249</v>
      </c>
      <c r="BB4" s="8" t="s">
        <v>250</v>
      </c>
      <c r="BE4" s="10"/>
      <c r="BF4" s="10"/>
      <c r="BK4" s="8" t="s">
        <v>41</v>
      </c>
      <c r="BL4" s="9" t="s">
        <v>23</v>
      </c>
      <c r="BM4" s="9" t="s">
        <v>145</v>
      </c>
      <c r="BN4" s="9" t="s">
        <v>159</v>
      </c>
      <c r="BO4" s="9" t="s">
        <v>160</v>
      </c>
      <c r="BP4" s="9" t="s">
        <v>158</v>
      </c>
      <c r="BQ4" s="246" t="s">
        <v>127</v>
      </c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 t="s">
        <v>128</v>
      </c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 t="s">
        <v>23</v>
      </c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Y4" s="246" t="s">
        <v>131</v>
      </c>
      <c r="CZ4" s="246"/>
      <c r="DA4" s="246"/>
      <c r="DB4" s="246"/>
      <c r="DC4" s="246"/>
      <c r="DD4" s="246"/>
      <c r="DE4" s="246"/>
      <c r="DF4" s="246"/>
      <c r="DG4" s="246"/>
      <c r="DH4" s="246"/>
      <c r="DI4" s="246"/>
    </row>
    <row r="5" spans="1:132" ht="16.5" customHeight="1">
      <c r="A5" s="2" t="s">
        <v>39</v>
      </c>
      <c r="D5" s="145" t="s">
        <v>225</v>
      </c>
      <c r="I5" s="109" t="s">
        <v>98</v>
      </c>
      <c r="J5" s="7" t="s">
        <v>21</v>
      </c>
      <c r="K5" s="109" t="s">
        <v>283</v>
      </c>
      <c r="L5" s="109" t="s">
        <v>98</v>
      </c>
      <c r="M5" s="7" t="s">
        <v>21</v>
      </c>
      <c r="N5" s="109" t="s">
        <v>283</v>
      </c>
      <c r="O5" s="109" t="s">
        <v>98</v>
      </c>
      <c r="P5" s="7" t="s">
        <v>21</v>
      </c>
      <c r="Q5" s="109" t="s">
        <v>283</v>
      </c>
      <c r="R5" s="109" t="s">
        <v>98</v>
      </c>
      <c r="S5" s="7" t="s">
        <v>21</v>
      </c>
      <c r="T5" s="109" t="s">
        <v>283</v>
      </c>
      <c r="U5" s="109" t="s">
        <v>98</v>
      </c>
      <c r="V5" s="7" t="s">
        <v>21</v>
      </c>
      <c r="W5" s="109" t="s">
        <v>283</v>
      </c>
      <c r="X5" s="109" t="s">
        <v>98</v>
      </c>
      <c r="Y5" s="7" t="s">
        <v>21</v>
      </c>
      <c r="Z5" s="109" t="s">
        <v>283</v>
      </c>
      <c r="AA5" s="109" t="s">
        <v>98</v>
      </c>
      <c r="AB5" s="7" t="s">
        <v>21</v>
      </c>
      <c r="AC5" s="109" t="s">
        <v>283</v>
      </c>
      <c r="AD5" s="109" t="s">
        <v>98</v>
      </c>
      <c r="AE5" s="7" t="s">
        <v>21</v>
      </c>
      <c r="AF5" s="109" t="s">
        <v>283</v>
      </c>
      <c r="AG5" s="109" t="s">
        <v>98</v>
      </c>
      <c r="AH5" s="7" t="s">
        <v>21</v>
      </c>
      <c r="AI5" s="109" t="s">
        <v>283</v>
      </c>
      <c r="AJ5" s="109" t="s">
        <v>98</v>
      </c>
      <c r="AK5" s="7" t="s">
        <v>21</v>
      </c>
      <c r="AL5" s="109" t="s">
        <v>98</v>
      </c>
      <c r="AM5" s="7" t="s">
        <v>21</v>
      </c>
      <c r="AN5" s="120"/>
      <c r="AO5" s="7"/>
      <c r="AP5" s="7"/>
      <c r="BH5" s="4">
        <v>0</v>
      </c>
      <c r="BQ5" s="120" t="s">
        <v>42</v>
      </c>
      <c r="BR5" s="120" t="s">
        <v>43</v>
      </c>
      <c r="BS5" s="120" t="s">
        <v>44</v>
      </c>
      <c r="BT5" s="120" t="s">
        <v>45</v>
      </c>
      <c r="BU5" s="120" t="s">
        <v>213</v>
      </c>
      <c r="BV5" s="120" t="s">
        <v>214</v>
      </c>
      <c r="BW5" s="120" t="s">
        <v>220</v>
      </c>
      <c r="BX5" s="120" t="s">
        <v>221</v>
      </c>
      <c r="BY5" s="120" t="s">
        <v>222</v>
      </c>
      <c r="BZ5" s="120" t="s">
        <v>223</v>
      </c>
      <c r="CA5" s="120" t="s">
        <v>224</v>
      </c>
      <c r="CB5" s="120" t="s">
        <v>42</v>
      </c>
      <c r="CC5" s="120" t="s">
        <v>43</v>
      </c>
      <c r="CD5" s="120" t="s">
        <v>44</v>
      </c>
      <c r="CE5" s="120" t="s">
        <v>45</v>
      </c>
      <c r="CF5" s="120" t="s">
        <v>213</v>
      </c>
      <c r="CG5" s="120" t="s">
        <v>214</v>
      </c>
      <c r="CH5" s="120" t="s">
        <v>220</v>
      </c>
      <c r="CI5" s="120" t="s">
        <v>221</v>
      </c>
      <c r="CJ5" s="120" t="s">
        <v>222</v>
      </c>
      <c r="CK5" s="120" t="s">
        <v>223</v>
      </c>
      <c r="CL5" s="120" t="s">
        <v>224</v>
      </c>
      <c r="CM5" s="120" t="s">
        <v>42</v>
      </c>
      <c r="CN5" s="120" t="s">
        <v>43</v>
      </c>
      <c r="CO5" s="120" t="s">
        <v>44</v>
      </c>
      <c r="CP5" s="120" t="s">
        <v>45</v>
      </c>
      <c r="CQ5" s="120" t="s">
        <v>213</v>
      </c>
      <c r="CR5" s="120" t="s">
        <v>214</v>
      </c>
      <c r="CS5" s="120" t="s">
        <v>220</v>
      </c>
      <c r="CT5" s="120" t="s">
        <v>221</v>
      </c>
      <c r="CU5" s="120" t="s">
        <v>222</v>
      </c>
      <c r="CV5" s="120" t="s">
        <v>223</v>
      </c>
      <c r="CW5" s="120" t="s">
        <v>224</v>
      </c>
      <c r="CY5" s="7" t="s">
        <v>42</v>
      </c>
      <c r="CZ5" s="7" t="s">
        <v>43</v>
      </c>
      <c r="DA5" s="7" t="s">
        <v>44</v>
      </c>
      <c r="DB5" s="7" t="s">
        <v>45</v>
      </c>
      <c r="DC5" s="7" t="s">
        <v>213</v>
      </c>
      <c r="DD5" s="7" t="s">
        <v>214</v>
      </c>
      <c r="DE5" s="7" t="s">
        <v>220</v>
      </c>
      <c r="DF5" s="7" t="s">
        <v>221</v>
      </c>
      <c r="DG5" s="7" t="s">
        <v>222</v>
      </c>
      <c r="DH5" s="7" t="s">
        <v>223</v>
      </c>
      <c r="DI5" s="7" t="s">
        <v>224</v>
      </c>
      <c r="DJ5" s="4" t="s">
        <v>168</v>
      </c>
      <c r="DK5" s="4" t="s">
        <v>169</v>
      </c>
      <c r="DL5" s="4" t="s">
        <v>170</v>
      </c>
      <c r="DM5" s="4" t="s">
        <v>171</v>
      </c>
      <c r="DN5" s="4" t="s">
        <v>173</v>
      </c>
      <c r="DQ5" s="4" t="s">
        <v>200</v>
      </c>
      <c r="DS5" s="105" t="s">
        <v>237</v>
      </c>
      <c r="DT5" s="4" t="s">
        <v>238</v>
      </c>
      <c r="DU5" s="4" t="s">
        <v>239</v>
      </c>
      <c r="DV5" s="4" t="s">
        <v>172</v>
      </c>
      <c r="DW5" s="13"/>
      <c r="DX5" s="10"/>
      <c r="DY5" s="13" t="s">
        <v>239</v>
      </c>
      <c r="DZ5" s="13" t="s">
        <v>172</v>
      </c>
    </row>
    <row r="6" spans="1:132" ht="16.5" customHeight="1">
      <c r="A6" s="7" t="str">
        <f>IF(B6="","",1)</f>
        <v/>
      </c>
      <c r="B6" s="81"/>
      <c r="C6" s="7"/>
      <c r="D6" s="82"/>
      <c r="E6" s="82"/>
      <c r="F6" s="82"/>
      <c r="G6" s="82"/>
      <c r="H6" s="149" t="str">
        <f>IF(AQ6="重複","重複あり","")</f>
        <v/>
      </c>
      <c r="I6" s="126"/>
      <c r="J6" s="113"/>
      <c r="K6" s="163"/>
      <c r="L6" s="126"/>
      <c r="M6" s="113"/>
      <c r="N6" s="163"/>
      <c r="O6" s="126"/>
      <c r="P6" s="113"/>
      <c r="Q6" s="163"/>
      <c r="R6" s="126"/>
      <c r="S6" s="113"/>
      <c r="T6" s="163"/>
      <c r="U6" s="126"/>
      <c r="V6" s="113"/>
      <c r="W6" s="163"/>
      <c r="X6" s="126"/>
      <c r="Y6" s="113"/>
      <c r="Z6" s="163"/>
      <c r="AA6" s="126"/>
      <c r="AB6" s="113"/>
      <c r="AC6" s="163"/>
      <c r="AD6" s="126"/>
      <c r="AE6" s="113"/>
      <c r="AF6" s="163"/>
      <c r="AG6" s="126"/>
      <c r="AH6" s="113"/>
      <c r="AI6" s="163"/>
      <c r="AJ6" s="126"/>
      <c r="AK6" s="113"/>
      <c r="AL6" s="126"/>
      <c r="AM6" s="113"/>
      <c r="AN6" s="7" t="str">
        <f t="shared" ref="AN6:AN37" si="0">IF(B6="","",INT(($BJ$1-DM6)/10000))</f>
        <v/>
      </c>
      <c r="AO6" s="154" t="str">
        <f t="shared" ref="AO6:AO37" si="1">IF(B6="","",IF(AN6="一般","Ｅ",VLOOKUP(AP6,$DP$6:$DQ$23,2,0)))</f>
        <v/>
      </c>
      <c r="AP6" s="154" t="str">
        <f>IF(B6="","",IF(DN6&gt;17,"一般",IF(ISERROR(VLOOKUP(DN6,DO$6:$DP$22,2,0)),"",VLOOKUP(DN6,DO$6:$DP$22,2,0))))</f>
        <v/>
      </c>
      <c r="AQ6" s="150" t="str">
        <f>IF(SUM(AR6:BB6)&gt;0,"重複","")</f>
        <v/>
      </c>
      <c r="AR6" s="11">
        <f t="shared" ref="AR6:AR37" si="2">IF(COUNTIF($I6:$AM6,$BE$6)&gt;1,1,0)</f>
        <v>0</v>
      </c>
      <c r="AS6" s="11">
        <f t="shared" ref="AS6:AS37" si="3">IF(COUNTIF($I6:$AM6,$BE$7)&gt;1,1,0)</f>
        <v>0</v>
      </c>
      <c r="AT6" s="11">
        <f t="shared" ref="AT6:AT37" si="4">IF(COUNTIF($I6:$AM6,$BE$8)&gt;1,1,0)</f>
        <v>0</v>
      </c>
      <c r="AU6" s="11">
        <f t="shared" ref="AU6:AU37" si="5">IF(COUNTIF($I6:$AM6,$BE$9)&gt;1,1,0)</f>
        <v>0</v>
      </c>
      <c r="AV6" s="11">
        <f t="shared" ref="AV6:AV37" si="6">IF(COUNTIF($I6:$AM6,$BE$10)&gt;1,1,0)</f>
        <v>0</v>
      </c>
      <c r="AW6" s="11">
        <f t="shared" ref="AW6:AW37" si="7">IF(COUNTIF($I6:$AM6,$BE$11)&gt;1,1,0)</f>
        <v>0</v>
      </c>
      <c r="AX6" s="11">
        <f t="shared" ref="AX6:AX37" si="8">IF(COUNTIF($I6:$AM6,$BE$12)&gt;1,1,0)</f>
        <v>0</v>
      </c>
      <c r="AY6" s="11">
        <f t="shared" ref="AY6:AY37" si="9">IF(COUNTIF($I6:$AM6,$BE$13)&gt;1,1,0)</f>
        <v>0</v>
      </c>
      <c r="AZ6" s="11">
        <f t="shared" ref="AZ6:AZ37" si="10">IF(COUNTIF($I6:$AM6,$BE$14)&gt;1,1,0)</f>
        <v>0</v>
      </c>
      <c r="BA6" s="11">
        <f t="shared" ref="BA6:BA37" si="11">IF(COUNTIF($I6:$AM6,$BE$15)&gt;1,1,0)</f>
        <v>0</v>
      </c>
      <c r="BB6" s="11">
        <f t="shared" ref="BB6:BB37" si="12">IF(COUNTIF($I6:$AM6,$BE$16)&gt;1,1,0)</f>
        <v>0</v>
      </c>
      <c r="BC6" s="4" t="str">
        <f t="shared" ref="BC6:BC37" si="13">TRIM(D6)</f>
        <v/>
      </c>
      <c r="BD6" s="4" t="str">
        <f t="shared" ref="BD6:BD37" si="14">TRIM(E6)</f>
        <v/>
      </c>
      <c r="BE6" s="22" t="s">
        <v>196</v>
      </c>
      <c r="BF6" s="6">
        <v>1</v>
      </c>
      <c r="BG6" s="4">
        <f t="shared" ref="BG6:BG65" si="15">LEN(BC6)+LEN(BD6)</f>
        <v>0</v>
      </c>
      <c r="BH6" s="4">
        <f>BH5+IF(BJ6="",0,1)</f>
        <v>0</v>
      </c>
      <c r="BI6" s="4" t="str">
        <f>IF(BJ6="","",BH6)</f>
        <v/>
      </c>
      <c r="BJ6" s="4" t="str">
        <f t="shared" ref="BJ6:BJ65" si="16">BC6&amp;IF(OR(BG6&gt;4,BG6=0),"",REPT("  ",5-BG6))&amp;BD6</f>
        <v/>
      </c>
      <c r="BK6" s="11">
        <f t="shared" ref="BK6:BK37" si="17">COUNTA(I6,L6,O6,R6,U6,X6,AA6,AD6,AG6,AJ6,AL6)</f>
        <v>0</v>
      </c>
      <c r="BL6" s="4" t="str">
        <f>IF(AO6="","",IF(AO6="Ａ",1,IF(AO6="Ｂ",2,IF(AO6="Ｃ",3,IF(AO6="Ｄ",4,5)))))</f>
        <v/>
      </c>
      <c r="BM6" s="4">
        <v>0</v>
      </c>
      <c r="BN6" s="4" t="str">
        <f t="shared" ref="BN6:BN37" si="18">F6&amp;" "&amp;G6</f>
        <v xml:space="preserve"> </v>
      </c>
      <c r="BO6" s="4" t="str">
        <f t="shared" ref="BO6:BO65" si="19">BC6&amp;"  "&amp;BD6</f>
        <v xml:space="preserve">  </v>
      </c>
      <c r="BP6" s="4" t="str">
        <f t="shared" ref="BP6:BP37" si="20">AN6</f>
        <v/>
      </c>
      <c r="BQ6" s="4" t="str">
        <f t="shared" ref="BQ6:BQ37" si="21">IF(I6="","",VLOOKUP(I6,$BE$6:$BF$20,2,0))</f>
        <v/>
      </c>
      <c r="BR6" s="4" t="str">
        <f t="shared" ref="BR6:BR37" si="22">IF(L6="","",VLOOKUP(L6,$BE$6:$BF$20,2,0))</f>
        <v/>
      </c>
      <c r="BS6" s="4" t="str">
        <f t="shared" ref="BS6:BS37" si="23">IF(O6="","",VLOOKUP(O6,$BE$6:$BF$20,2,0))</f>
        <v/>
      </c>
      <c r="BT6" s="4" t="str">
        <f>IF(R6="","",VLOOKUP(R6,$BE$6:$BF$20,2,0))</f>
        <v/>
      </c>
      <c r="BU6" s="4" t="str">
        <f>IF(U6="","",VLOOKUP(U6,$BE$6:$BF$20,2,0))</f>
        <v/>
      </c>
      <c r="BV6" s="4" t="str">
        <f>IF(X6="","",VLOOKUP(X6,$BE$6:$BF$20,2,0))</f>
        <v/>
      </c>
      <c r="BW6" s="4" t="str">
        <f>IF(AA6="","",VLOOKUP(AA6,$BE$6:$BF$20,2,0))</f>
        <v/>
      </c>
      <c r="BX6" s="4" t="str">
        <f>IF(AD6="","",VLOOKUP(AD6,$BE$6:$BF$20,2,0))</f>
        <v/>
      </c>
      <c r="BY6" s="4" t="str">
        <f>IF(AG6="","",VLOOKUP(AG6,$BE$6:$BF$20,2,0))</f>
        <v/>
      </c>
      <c r="BZ6" s="4" t="str">
        <f>IF(AJ6="","",VLOOKUP(AJ6,$BE$6:$BF$20,2,0))</f>
        <v/>
      </c>
      <c r="CA6" s="4" t="str">
        <f>IF(AL6="","",VLOOKUP(AL6,$BE$6:$BF$20,2,0))</f>
        <v/>
      </c>
      <c r="CB6" s="4" t="str">
        <f t="shared" ref="CB6:CB37" si="24">IF(I6="","",VALUE(LEFT(I6,3)))</f>
        <v/>
      </c>
      <c r="CC6" s="4" t="str">
        <f t="shared" ref="CC6:CC37" si="25">IF(L6="","",VALUE(LEFT(L6,3)))</f>
        <v/>
      </c>
      <c r="CD6" s="4" t="str">
        <f t="shared" ref="CD6:CD37" si="26">IF(O6="","",VALUE(LEFT(O6,3)))</f>
        <v/>
      </c>
      <c r="CE6" s="4" t="str">
        <f t="shared" ref="CE6:CE37" si="27">IF(R6="","",VALUE(LEFT(R6,3)))</f>
        <v/>
      </c>
      <c r="CF6" s="4" t="str">
        <f t="shared" ref="CF6:CF37" si="28">IF(U6="","",VALUE(LEFT(U6,3)))</f>
        <v/>
      </c>
      <c r="CG6" s="4" t="str">
        <f t="shared" ref="CG6:CG37" si="29">IF(X6="","",VALUE(LEFT(X6,3)))</f>
        <v/>
      </c>
      <c r="CH6" s="4" t="str">
        <f t="shared" ref="CH6:CH37" si="30">IF(AA6="","",VALUE(LEFT(AA6,3)))</f>
        <v/>
      </c>
      <c r="CI6" s="4" t="str">
        <f t="shared" ref="CI6:CI37" si="31">IF(AD6="","",VALUE(LEFT(AD6,3)))</f>
        <v/>
      </c>
      <c r="CJ6" s="4" t="str">
        <f t="shared" ref="CJ6:CJ37" si="32">IF(AG6="","",VALUE(LEFT(AG6,3)))</f>
        <v/>
      </c>
      <c r="CK6" s="4" t="str">
        <f t="shared" ref="CK6:CK37" si="33">IF(AJ6="","",VALUE(LEFT(AJ6,3)))</f>
        <v/>
      </c>
      <c r="CL6" s="4" t="str">
        <f t="shared" ref="CL6:CL37" si="34">IF(AL6="","",VALUE(LEFT(AL6,3)))</f>
        <v/>
      </c>
      <c r="CM6" s="4" t="str">
        <f>IF(I6="","",IF(K6="検定",BL6+100,BL6))</f>
        <v/>
      </c>
      <c r="CN6" s="4" t="str">
        <f>IF(L6="","",IF(N6="検定",BL6+100,BL6))</f>
        <v/>
      </c>
      <c r="CO6" s="4" t="str">
        <f>IF(O6="","",IF(Q6="検定",BL6+100,BL6))</f>
        <v/>
      </c>
      <c r="CP6" s="4" t="str">
        <f>IF(R6="","",IF(T6="検定",BL6+100,BL6))</f>
        <v/>
      </c>
      <c r="CQ6" s="4" t="str">
        <f>IF(U6="","",IF(W6="検定",BL6+100,BL6))</f>
        <v/>
      </c>
      <c r="CR6" s="4" t="str">
        <f>IF(X6="","",IF(Z6="検定",BL6+100,BL6))</f>
        <v/>
      </c>
      <c r="CS6" s="4" t="str">
        <f>IF(AA6="","",IF(AC6="検定",BL6+100,BL6))</f>
        <v/>
      </c>
      <c r="CT6" s="4" t="str">
        <f>IF(AD6="","",IF(AF6="検定",BL6+100,BL6))</f>
        <v/>
      </c>
      <c r="CU6" s="4" t="str">
        <f>IF(AG6="","",IF(AI6="検定",BL6+100,BL6))</f>
        <v/>
      </c>
      <c r="CV6" s="4" t="str">
        <f>IF(AJ6="","",IF(AU6="","",VALUE(LEFT(AU6,3))))</f>
        <v/>
      </c>
      <c r="CW6" s="4" t="str">
        <f>IF(AL6="","",IF(AW6="","",VALUE(LEFT(AW6,3))))</f>
        <v/>
      </c>
      <c r="CX6" s="4">
        <f t="shared" ref="CX6:CX37" si="35">IF(C6="100歳",1,0)</f>
        <v>0</v>
      </c>
      <c r="CY6" s="4" t="str">
        <f t="shared" ref="CY6:CY37" si="36">IF(J6="","999:99.99"," "&amp;LEFT(RIGHT("  "&amp;TEXT(J6,"0.00"),7),2)&amp;":"&amp;RIGHT(TEXT(J6,"0.00"),5))</f>
        <v>999:99.99</v>
      </c>
      <c r="CZ6" s="4" t="str">
        <f t="shared" ref="CZ6:CZ37" si="37">IF(M6="","999:99.99"," "&amp;LEFT(RIGHT("  "&amp;TEXT(M6,"0.00"),7),2)&amp;":"&amp;RIGHT(TEXT(M6,"0.00"),5))</f>
        <v>999:99.99</v>
      </c>
      <c r="DA6" s="4" t="str">
        <f t="shared" ref="DA6:DA37" si="38">IF(P6="","999:99.99"," "&amp;LEFT(RIGHT("  "&amp;TEXT(P6,"0.00"),7),2)&amp;":"&amp;RIGHT(TEXT(P6,"0.00"),5))</f>
        <v>999:99.99</v>
      </c>
      <c r="DB6" s="4" t="str">
        <f t="shared" ref="DB6:DB37" si="39">IF(S6="","999:99.99"," "&amp;LEFT(RIGHT("  "&amp;TEXT(S6,"0.00"),7),2)&amp;":"&amp;RIGHT(TEXT(S6,"0.00"),5))</f>
        <v>999:99.99</v>
      </c>
      <c r="DC6" s="4" t="str">
        <f t="shared" ref="DC6:DC37" si="40">IF(V6="","999:99.99"," "&amp;LEFT(RIGHT("  "&amp;TEXT(V6,"0.00"),7),2)&amp;":"&amp;RIGHT(TEXT(V6,"0.00"),5))</f>
        <v>999:99.99</v>
      </c>
      <c r="DD6" s="4" t="str">
        <f t="shared" ref="DD6:DD37" si="41">IF(Y6="","999:99.99"," "&amp;LEFT(RIGHT("  "&amp;TEXT(Y6,"0.00"),7),2)&amp;":"&amp;RIGHT(TEXT(Y6,"0.00"),5))</f>
        <v>999:99.99</v>
      </c>
      <c r="DE6" s="4" t="str">
        <f t="shared" ref="DE6:DE37" si="42">IF(AB6="","999:99.99"," "&amp;LEFT(RIGHT("  "&amp;TEXT(AB6,"0.00"),7),2)&amp;":"&amp;RIGHT(TEXT(AB6,"0.00"),5))</f>
        <v>999:99.99</v>
      </c>
      <c r="DF6" s="4" t="str">
        <f t="shared" ref="DF6:DF37" si="43">IF(AE6="","999:99.99"," "&amp;LEFT(RIGHT("  "&amp;TEXT(AE6,"0.00"),7),2)&amp;":"&amp;RIGHT(TEXT(AE6,"0.00"),5))</f>
        <v>999:99.99</v>
      </c>
      <c r="DG6" s="4" t="str">
        <f t="shared" ref="DG6:DG37" si="44">IF(AH6="","999:99.99"," "&amp;LEFT(RIGHT("  "&amp;TEXT(AH6,"0.00"),7),2)&amp;":"&amp;RIGHT(TEXT(AH6,"0.00"),5))</f>
        <v>999:99.99</v>
      </c>
      <c r="DH6" s="4" t="str">
        <f t="shared" ref="DH6:DH37" si="45">IF(AK6="","999:99.99"," "&amp;LEFT(RIGHT("  "&amp;TEXT(AK6,"0.00"),7),2)&amp;":"&amp;RIGHT(TEXT(AK6,"0.00"),5))</f>
        <v>999:99.99</v>
      </c>
      <c r="DI6" s="4" t="str">
        <f t="shared" ref="DI6:DI37" si="46">IF(AM6="","999:99.99"," "&amp;LEFT(RIGHT("  "&amp;TEXT(AM6,"0.00"),7),2)&amp;":"&amp;RIGHT(TEXT(AM6,"0.00"),5))</f>
        <v>999:99.99</v>
      </c>
      <c r="DJ6" s="4">
        <f>IF(BK6=1,1,0)</f>
        <v>0</v>
      </c>
      <c r="DK6" s="4">
        <f>IF(BK6=2,1,0)</f>
        <v>0</v>
      </c>
      <c r="DL6" s="4">
        <f>IF(BK6=3,1,0)</f>
        <v>0</v>
      </c>
      <c r="DM6" s="4" t="str">
        <f t="shared" ref="DM6:DM37" si="47">YEAR(B6)&amp;RIGHT("0"&amp;MONTH(B6),2)&amp;RIGHT("0"&amp;DAY(B6),2)</f>
        <v>19000100</v>
      </c>
      <c r="DN6" s="4" t="str">
        <f t="shared" ref="DN6:DN37" si="48">IF(B6="","",INT(($BJ$2-DM6)/10000))</f>
        <v/>
      </c>
      <c r="DO6" s="4">
        <v>1</v>
      </c>
      <c r="DP6" s="4" t="s">
        <v>176</v>
      </c>
      <c r="DQ6" s="4" t="s">
        <v>202</v>
      </c>
      <c r="DS6" s="4">
        <v>1</v>
      </c>
      <c r="DT6" s="4" t="s">
        <v>226</v>
      </c>
      <c r="DU6" s="4" t="str">
        <f t="shared" ref="DU6:DU37" si="49">IF(B6="","",IF(AP6="一般",5,IF(ISERROR(VLOOKUP($AP6,$DX$6:$DZ$20,2,0)),"",VLOOKUP($AP6,$DX$6:$DZ$20,2,0))))</f>
        <v/>
      </c>
      <c r="DV6" s="4" t="str">
        <f t="shared" ref="DV6:DV37" si="50">IF(B6="","",IF(DU6=5,0,IF(ISERROR(VLOOKUP($AP6,$DX$6:$DZ$20,3,0)),"",VLOOKUP($AP6,$DX$6:$DZ$20,3,0))))</f>
        <v/>
      </c>
      <c r="DW6" s="13">
        <v>3</v>
      </c>
      <c r="DX6" s="13" t="s">
        <v>177</v>
      </c>
      <c r="DY6" s="13">
        <v>0</v>
      </c>
      <c r="DZ6" s="13">
        <v>1</v>
      </c>
      <c r="EB6" s="4" t="s">
        <v>284</v>
      </c>
    </row>
    <row r="7" spans="1:132" ht="16.5" customHeight="1">
      <c r="A7" s="7" t="str">
        <f>IF(B7="","",A6+1)</f>
        <v/>
      </c>
      <c r="B7" s="81"/>
      <c r="C7" s="7"/>
      <c r="D7" s="82"/>
      <c r="E7" s="82"/>
      <c r="F7" s="82"/>
      <c r="G7" s="82"/>
      <c r="H7" s="149" t="str">
        <f t="shared" ref="H7:H70" si="51">IF(AQ7="重複","重複あり","")</f>
        <v/>
      </c>
      <c r="I7" s="126"/>
      <c r="J7" s="113"/>
      <c r="K7" s="163"/>
      <c r="L7" s="126"/>
      <c r="M7" s="113"/>
      <c r="N7" s="163"/>
      <c r="O7" s="126"/>
      <c r="P7" s="113"/>
      <c r="Q7" s="163"/>
      <c r="R7" s="126"/>
      <c r="S7" s="113"/>
      <c r="T7" s="163"/>
      <c r="U7" s="126"/>
      <c r="V7" s="113"/>
      <c r="W7" s="163"/>
      <c r="X7" s="126"/>
      <c r="Y7" s="113"/>
      <c r="Z7" s="163"/>
      <c r="AA7" s="126"/>
      <c r="AB7" s="113"/>
      <c r="AC7" s="163"/>
      <c r="AD7" s="126"/>
      <c r="AE7" s="113"/>
      <c r="AF7" s="163"/>
      <c r="AG7" s="126"/>
      <c r="AH7" s="113"/>
      <c r="AI7" s="163"/>
      <c r="AJ7" s="126"/>
      <c r="AK7" s="113"/>
      <c r="AL7" s="126"/>
      <c r="AM7" s="113"/>
      <c r="AN7" s="7" t="str">
        <f t="shared" si="0"/>
        <v/>
      </c>
      <c r="AO7" s="154" t="str">
        <f t="shared" si="1"/>
        <v/>
      </c>
      <c r="AP7" s="154" t="str">
        <f>IF(B7="","",IF(DN7&gt;17,"一般",IF(ISERROR(VLOOKUP(DN7,DO$6:$DP$22,2,0)),"",VLOOKUP(DN7,DO$6:$DP$22,2,0))))</f>
        <v/>
      </c>
      <c r="AQ7" s="150" t="str">
        <f t="shared" ref="AQ7:AQ70" si="52">IF(SUM(AR7:BB7)&gt;0,"重複","")</f>
        <v/>
      </c>
      <c r="AR7" s="11">
        <f t="shared" si="2"/>
        <v>0</v>
      </c>
      <c r="AS7" s="11">
        <f t="shared" si="3"/>
        <v>0</v>
      </c>
      <c r="AT7" s="11">
        <f t="shared" si="4"/>
        <v>0</v>
      </c>
      <c r="AU7" s="11">
        <f t="shared" si="5"/>
        <v>0</v>
      </c>
      <c r="AV7" s="11">
        <f t="shared" si="6"/>
        <v>0</v>
      </c>
      <c r="AW7" s="11">
        <f t="shared" si="7"/>
        <v>0</v>
      </c>
      <c r="AX7" s="11">
        <f t="shared" si="8"/>
        <v>0</v>
      </c>
      <c r="AY7" s="11">
        <f t="shared" si="9"/>
        <v>0</v>
      </c>
      <c r="AZ7" s="11">
        <f t="shared" si="10"/>
        <v>0</v>
      </c>
      <c r="BA7" s="11">
        <f t="shared" si="11"/>
        <v>0</v>
      </c>
      <c r="BB7" s="11">
        <f t="shared" si="12"/>
        <v>0</v>
      </c>
      <c r="BC7" s="4" t="str">
        <f t="shared" si="13"/>
        <v/>
      </c>
      <c r="BD7" s="4" t="str">
        <f t="shared" si="14"/>
        <v/>
      </c>
      <c r="BE7" s="22" t="s">
        <v>210</v>
      </c>
      <c r="BF7" s="6">
        <v>1</v>
      </c>
      <c r="BG7" s="4">
        <f t="shared" si="15"/>
        <v>0</v>
      </c>
      <c r="BH7" s="4">
        <f t="shared" ref="BH7:BH21" si="53">BH6+IF(BJ7="",0,1)</f>
        <v>0</v>
      </c>
      <c r="BI7" s="4" t="str">
        <f t="shared" ref="BI7:BI110" si="54">IF(BJ7="","",BH7)</f>
        <v/>
      </c>
      <c r="BJ7" s="4" t="str">
        <f t="shared" si="16"/>
        <v/>
      </c>
      <c r="BK7" s="11">
        <f t="shared" si="17"/>
        <v>0</v>
      </c>
      <c r="BL7" s="4" t="str">
        <f t="shared" ref="BL7:BL70" si="55">IF(AO7="","",IF(AO7="Ａ",1,IF(AO7="Ｂ",2,IF(AO7="Ｃ",3,IF(AO7="Ｄ",4,5)))))</f>
        <v/>
      </c>
      <c r="BM7" s="4">
        <v>0</v>
      </c>
      <c r="BN7" s="4" t="str">
        <f t="shared" si="18"/>
        <v xml:space="preserve"> </v>
      </c>
      <c r="BO7" s="4" t="str">
        <f t="shared" si="19"/>
        <v xml:space="preserve">  </v>
      </c>
      <c r="BP7" s="4" t="str">
        <f t="shared" si="20"/>
        <v/>
      </c>
      <c r="BQ7" s="4" t="str">
        <f t="shared" si="21"/>
        <v/>
      </c>
      <c r="BR7" s="4" t="str">
        <f t="shared" si="22"/>
        <v/>
      </c>
      <c r="BS7" s="4" t="str">
        <f t="shared" si="23"/>
        <v/>
      </c>
      <c r="BT7" s="4" t="str">
        <f t="shared" ref="BT7:BT37" si="56">IF(R7="","",VLOOKUP(R7,$BE$6:$BF$20,2,0))</f>
        <v/>
      </c>
      <c r="BU7" s="4" t="str">
        <f t="shared" ref="BU7:BU37" si="57">IF(U7="","",VLOOKUP(U7,$BE$6:$BF$20,2,0))</f>
        <v/>
      </c>
      <c r="BV7" s="4" t="str">
        <f t="shared" ref="BV7:BV37" si="58">IF(X7="","",VLOOKUP(X7,$BE$6:$BF$20,2,0))</f>
        <v/>
      </c>
      <c r="BW7" s="4" t="str">
        <f t="shared" ref="BW7:BW37" si="59">IF(AA7="","",VLOOKUP(AA7,$BE$6:$BF$20,2,0))</f>
        <v/>
      </c>
      <c r="BX7" s="4" t="str">
        <f t="shared" ref="BX7:BX37" si="60">IF(AD7="","",VLOOKUP(AD7,$BE$6:$BF$20,2,0))</f>
        <v/>
      </c>
      <c r="BY7" s="4" t="str">
        <f t="shared" ref="BY7:BY37" si="61">IF(AG7="","",VLOOKUP(AG7,$BE$6:$BF$20,2,0))</f>
        <v/>
      </c>
      <c r="BZ7" s="4" t="str">
        <f t="shared" ref="BZ7:BZ37" si="62">IF(AJ7="","",VLOOKUP(AJ7,$BE$6:$BF$20,2,0))</f>
        <v/>
      </c>
      <c r="CA7" s="4" t="str">
        <f t="shared" ref="CA7:CA37" si="63">IF(AL7="","",VLOOKUP(AL7,$BE$6:$BF$20,2,0))</f>
        <v/>
      </c>
      <c r="CB7" s="4" t="str">
        <f t="shared" si="24"/>
        <v/>
      </c>
      <c r="CC7" s="4" t="str">
        <f t="shared" si="25"/>
        <v/>
      </c>
      <c r="CD7" s="4" t="str">
        <f t="shared" si="26"/>
        <v/>
      </c>
      <c r="CE7" s="4" t="str">
        <f t="shared" si="27"/>
        <v/>
      </c>
      <c r="CF7" s="4" t="str">
        <f t="shared" si="28"/>
        <v/>
      </c>
      <c r="CG7" s="4" t="str">
        <f t="shared" si="29"/>
        <v/>
      </c>
      <c r="CH7" s="4" t="str">
        <f t="shared" si="30"/>
        <v/>
      </c>
      <c r="CI7" s="4" t="str">
        <f t="shared" si="31"/>
        <v/>
      </c>
      <c r="CJ7" s="4" t="str">
        <f t="shared" si="32"/>
        <v/>
      </c>
      <c r="CK7" s="4" t="str">
        <f t="shared" si="33"/>
        <v/>
      </c>
      <c r="CL7" s="4" t="str">
        <f t="shared" si="34"/>
        <v/>
      </c>
      <c r="CM7" s="4" t="str">
        <f t="shared" ref="CM7:CM70" si="64">IF(I7="","",IF(K7="検定",BL7+100,BL7))</f>
        <v/>
      </c>
      <c r="CN7" s="4" t="str">
        <f t="shared" ref="CN7:CN70" si="65">IF(L7="","",IF(N7="検定",BL7+100,BL7))</f>
        <v/>
      </c>
      <c r="CO7" s="4" t="str">
        <f t="shared" ref="CO7:CO70" si="66">IF(O7="","",IF(Q7="検定",BL7+100,BL7))</f>
        <v/>
      </c>
      <c r="CP7" s="4" t="str">
        <f t="shared" ref="CP7:CP70" si="67">IF(R7="","",IF(T7="検定",BL7+100,BL7))</f>
        <v/>
      </c>
      <c r="CQ7" s="4" t="str">
        <f t="shared" ref="CQ7:CQ70" si="68">IF(U7="","",IF(W7="検定",BL7+100,BL7))</f>
        <v/>
      </c>
      <c r="CR7" s="4" t="str">
        <f t="shared" ref="CR7:CR70" si="69">IF(X7="","",IF(Z7="検定",BL7+100,BL7))</f>
        <v/>
      </c>
      <c r="CS7" s="4" t="str">
        <f t="shared" ref="CS7:CS70" si="70">IF(AA7="","",IF(AC7="検定",BL7+100,BL7))</f>
        <v/>
      </c>
      <c r="CT7" s="4" t="str">
        <f t="shared" ref="CT7:CT70" si="71">IF(AD7="","",IF(AF7="検定",BL7+100,BL7))</f>
        <v/>
      </c>
      <c r="CU7" s="4" t="str">
        <f t="shared" ref="CU7:CU70" si="72">IF(AG7="","",IF(AI7="検定",BL7+100,BL7))</f>
        <v/>
      </c>
      <c r="CV7" s="4" t="str">
        <f t="shared" ref="CV7:CV70" si="73">IF(AJ7="","",IF(AU7="","",VALUE(LEFT(AU7,3))))</f>
        <v/>
      </c>
      <c r="CW7" s="4" t="str">
        <f t="shared" ref="CW7:CW70" si="74">IF(AL7="","",IF(AW7="","",VALUE(LEFT(AW7,3))))</f>
        <v/>
      </c>
      <c r="CX7" s="4">
        <f t="shared" si="35"/>
        <v>0</v>
      </c>
      <c r="CY7" s="4" t="str">
        <f t="shared" si="36"/>
        <v>999:99.99</v>
      </c>
      <c r="CZ7" s="4" t="str">
        <f t="shared" si="37"/>
        <v>999:99.99</v>
      </c>
      <c r="DA7" s="4" t="str">
        <f t="shared" si="38"/>
        <v>999:99.99</v>
      </c>
      <c r="DB7" s="4" t="str">
        <f t="shared" si="39"/>
        <v>999:99.99</v>
      </c>
      <c r="DC7" s="4" t="str">
        <f t="shared" si="40"/>
        <v>999:99.99</v>
      </c>
      <c r="DD7" s="4" t="str">
        <f t="shared" si="41"/>
        <v>999:99.99</v>
      </c>
      <c r="DE7" s="4" t="str">
        <f t="shared" si="42"/>
        <v>999:99.99</v>
      </c>
      <c r="DF7" s="4" t="str">
        <f t="shared" si="43"/>
        <v>999:99.99</v>
      </c>
      <c r="DG7" s="4" t="str">
        <f t="shared" si="44"/>
        <v>999:99.99</v>
      </c>
      <c r="DH7" s="4" t="str">
        <f t="shared" si="45"/>
        <v>999:99.99</v>
      </c>
      <c r="DI7" s="4" t="str">
        <f t="shared" si="46"/>
        <v>999:99.99</v>
      </c>
      <c r="DJ7" s="4">
        <f t="shared" ref="DJ7:DJ66" si="75">IF(BK7=1,1,0)</f>
        <v>0</v>
      </c>
      <c r="DK7" s="4">
        <f t="shared" ref="DK7:DK66" si="76">IF(BK7=2,1,0)</f>
        <v>0</v>
      </c>
      <c r="DL7" s="4">
        <f t="shared" ref="DL7:DL66" si="77">IF(BK7=3,1,0)</f>
        <v>0</v>
      </c>
      <c r="DM7" s="4" t="str">
        <f t="shared" si="47"/>
        <v>19000100</v>
      </c>
      <c r="DN7" s="4" t="str">
        <f t="shared" si="48"/>
        <v/>
      </c>
      <c r="DO7" s="4">
        <v>2</v>
      </c>
      <c r="DP7" s="4" t="s">
        <v>176</v>
      </c>
      <c r="DQ7" s="4" t="s">
        <v>202</v>
      </c>
      <c r="DS7" s="4">
        <v>2</v>
      </c>
      <c r="DT7" s="4" t="s">
        <v>226</v>
      </c>
      <c r="DU7" s="4" t="str">
        <f t="shared" si="49"/>
        <v/>
      </c>
      <c r="DV7" s="4" t="str">
        <f t="shared" si="50"/>
        <v/>
      </c>
      <c r="DW7" s="13">
        <v>4</v>
      </c>
      <c r="DX7" s="13" t="s">
        <v>178</v>
      </c>
      <c r="DY7" s="13">
        <v>0</v>
      </c>
      <c r="DZ7" s="13">
        <v>2</v>
      </c>
    </row>
    <row r="8" spans="1:132" ht="16.5" customHeight="1">
      <c r="A8" s="7" t="str">
        <f t="shared" ref="A8:A65" si="78">IF(B8="","",A7+1)</f>
        <v/>
      </c>
      <c r="B8" s="81"/>
      <c r="C8" s="7" t="s">
        <v>192</v>
      </c>
      <c r="D8" s="82"/>
      <c r="E8" s="82"/>
      <c r="F8" s="82"/>
      <c r="G8" s="82"/>
      <c r="H8" s="149" t="str">
        <f t="shared" si="51"/>
        <v/>
      </c>
      <c r="I8" s="126"/>
      <c r="J8" s="113"/>
      <c r="K8" s="163"/>
      <c r="L8" s="126"/>
      <c r="M8" s="113"/>
      <c r="N8" s="163"/>
      <c r="O8" s="126"/>
      <c r="P8" s="113"/>
      <c r="Q8" s="163"/>
      <c r="R8" s="126"/>
      <c r="S8" s="113"/>
      <c r="T8" s="163"/>
      <c r="U8" s="126"/>
      <c r="V8" s="113"/>
      <c r="W8" s="163"/>
      <c r="X8" s="126"/>
      <c r="Y8" s="113"/>
      <c r="Z8" s="163"/>
      <c r="AA8" s="126"/>
      <c r="AB8" s="113"/>
      <c r="AC8" s="163"/>
      <c r="AD8" s="126"/>
      <c r="AE8" s="113"/>
      <c r="AF8" s="163"/>
      <c r="AG8" s="126"/>
      <c r="AH8" s="113"/>
      <c r="AI8" s="163"/>
      <c r="AJ8" s="126"/>
      <c r="AK8" s="113"/>
      <c r="AL8" s="126"/>
      <c r="AM8" s="113"/>
      <c r="AN8" s="7" t="str">
        <f t="shared" si="0"/>
        <v/>
      </c>
      <c r="AO8" s="154" t="str">
        <f t="shared" si="1"/>
        <v/>
      </c>
      <c r="AP8" s="154" t="str">
        <f>IF(B8="","",IF(DN8&gt;17,"一般",IF(ISERROR(VLOOKUP(DN8,DO$6:$DP$22,2,0)),"",VLOOKUP(DN8,DO$6:$DP$22,2,0))))</f>
        <v/>
      </c>
      <c r="AQ8" s="150" t="str">
        <f t="shared" si="52"/>
        <v/>
      </c>
      <c r="AR8" s="11">
        <f t="shared" si="2"/>
        <v>0</v>
      </c>
      <c r="AS8" s="11">
        <f t="shared" si="3"/>
        <v>0</v>
      </c>
      <c r="AT8" s="11">
        <f t="shared" si="4"/>
        <v>0</v>
      </c>
      <c r="AU8" s="11">
        <f t="shared" si="5"/>
        <v>0</v>
      </c>
      <c r="AV8" s="11">
        <f t="shared" si="6"/>
        <v>0</v>
      </c>
      <c r="AW8" s="11">
        <f t="shared" si="7"/>
        <v>0</v>
      </c>
      <c r="AX8" s="11">
        <f t="shared" si="8"/>
        <v>0</v>
      </c>
      <c r="AY8" s="11">
        <f t="shared" si="9"/>
        <v>0</v>
      </c>
      <c r="AZ8" s="11">
        <f t="shared" si="10"/>
        <v>0</v>
      </c>
      <c r="BA8" s="11">
        <f t="shared" si="11"/>
        <v>0</v>
      </c>
      <c r="BB8" s="11">
        <f t="shared" si="12"/>
        <v>0</v>
      </c>
      <c r="BC8" s="4" t="str">
        <f t="shared" si="13"/>
        <v/>
      </c>
      <c r="BD8" s="4" t="str">
        <f t="shared" si="14"/>
        <v/>
      </c>
      <c r="BE8" s="22" t="s">
        <v>252</v>
      </c>
      <c r="BF8" s="6">
        <v>2</v>
      </c>
      <c r="BG8" s="4">
        <f t="shared" si="15"/>
        <v>0</v>
      </c>
      <c r="BH8" s="4">
        <f t="shared" si="53"/>
        <v>0</v>
      </c>
      <c r="BI8" s="4" t="str">
        <f t="shared" si="54"/>
        <v/>
      </c>
      <c r="BJ8" s="4" t="str">
        <f t="shared" si="16"/>
        <v/>
      </c>
      <c r="BK8" s="11">
        <f t="shared" si="17"/>
        <v>0</v>
      </c>
      <c r="BL8" s="4" t="str">
        <f t="shared" si="55"/>
        <v/>
      </c>
      <c r="BM8" s="4">
        <v>0</v>
      </c>
      <c r="BN8" s="4" t="str">
        <f t="shared" si="18"/>
        <v xml:space="preserve"> </v>
      </c>
      <c r="BO8" s="4" t="str">
        <f t="shared" si="19"/>
        <v xml:space="preserve">  </v>
      </c>
      <c r="BP8" s="4" t="str">
        <f t="shared" si="20"/>
        <v/>
      </c>
      <c r="BQ8" s="4" t="str">
        <f t="shared" si="21"/>
        <v/>
      </c>
      <c r="BR8" s="4" t="str">
        <f t="shared" si="22"/>
        <v/>
      </c>
      <c r="BS8" s="4" t="str">
        <f t="shared" si="23"/>
        <v/>
      </c>
      <c r="BT8" s="4" t="str">
        <f t="shared" si="56"/>
        <v/>
      </c>
      <c r="BU8" s="4" t="str">
        <f t="shared" si="57"/>
        <v/>
      </c>
      <c r="BV8" s="4" t="str">
        <f t="shared" si="58"/>
        <v/>
      </c>
      <c r="BW8" s="4" t="str">
        <f t="shared" si="59"/>
        <v/>
      </c>
      <c r="BX8" s="4" t="str">
        <f t="shared" si="60"/>
        <v/>
      </c>
      <c r="BY8" s="4" t="str">
        <f t="shared" si="61"/>
        <v/>
      </c>
      <c r="BZ8" s="4" t="str">
        <f t="shared" si="62"/>
        <v/>
      </c>
      <c r="CA8" s="4" t="str">
        <f t="shared" si="63"/>
        <v/>
      </c>
      <c r="CB8" s="4" t="str">
        <f t="shared" si="24"/>
        <v/>
      </c>
      <c r="CC8" s="4" t="str">
        <f t="shared" si="25"/>
        <v/>
      </c>
      <c r="CD8" s="4" t="str">
        <f t="shared" si="26"/>
        <v/>
      </c>
      <c r="CE8" s="4" t="str">
        <f t="shared" si="27"/>
        <v/>
      </c>
      <c r="CF8" s="4" t="str">
        <f t="shared" si="28"/>
        <v/>
      </c>
      <c r="CG8" s="4" t="str">
        <f t="shared" si="29"/>
        <v/>
      </c>
      <c r="CH8" s="4" t="str">
        <f t="shared" si="30"/>
        <v/>
      </c>
      <c r="CI8" s="4" t="str">
        <f t="shared" si="31"/>
        <v/>
      </c>
      <c r="CJ8" s="4" t="str">
        <f t="shared" si="32"/>
        <v/>
      </c>
      <c r="CK8" s="4" t="str">
        <f t="shared" si="33"/>
        <v/>
      </c>
      <c r="CL8" s="4" t="str">
        <f t="shared" si="34"/>
        <v/>
      </c>
      <c r="CM8" s="4" t="str">
        <f t="shared" si="64"/>
        <v/>
      </c>
      <c r="CN8" s="4" t="str">
        <f t="shared" si="65"/>
        <v/>
      </c>
      <c r="CO8" s="4" t="str">
        <f t="shared" si="66"/>
        <v/>
      </c>
      <c r="CP8" s="4" t="str">
        <f t="shared" si="67"/>
        <v/>
      </c>
      <c r="CQ8" s="4" t="str">
        <f t="shared" si="68"/>
        <v/>
      </c>
      <c r="CR8" s="4" t="str">
        <f t="shared" si="69"/>
        <v/>
      </c>
      <c r="CS8" s="4" t="str">
        <f t="shared" si="70"/>
        <v/>
      </c>
      <c r="CT8" s="4" t="str">
        <f t="shared" si="71"/>
        <v/>
      </c>
      <c r="CU8" s="4" t="str">
        <f t="shared" si="72"/>
        <v/>
      </c>
      <c r="CV8" s="4" t="str">
        <f t="shared" si="73"/>
        <v/>
      </c>
      <c r="CW8" s="4" t="str">
        <f t="shared" si="74"/>
        <v/>
      </c>
      <c r="CX8" s="4">
        <f t="shared" si="35"/>
        <v>0</v>
      </c>
      <c r="CY8" s="4" t="str">
        <f t="shared" si="36"/>
        <v>999:99.99</v>
      </c>
      <c r="CZ8" s="4" t="str">
        <f t="shared" si="37"/>
        <v>999:99.99</v>
      </c>
      <c r="DA8" s="4" t="str">
        <f t="shared" si="38"/>
        <v>999:99.99</v>
      </c>
      <c r="DB8" s="4" t="str">
        <f t="shared" si="39"/>
        <v>999:99.99</v>
      </c>
      <c r="DC8" s="4" t="str">
        <f t="shared" si="40"/>
        <v>999:99.99</v>
      </c>
      <c r="DD8" s="4" t="str">
        <f t="shared" si="41"/>
        <v>999:99.99</v>
      </c>
      <c r="DE8" s="4" t="str">
        <f t="shared" si="42"/>
        <v>999:99.99</v>
      </c>
      <c r="DF8" s="4" t="str">
        <f t="shared" si="43"/>
        <v>999:99.99</v>
      </c>
      <c r="DG8" s="4" t="str">
        <f t="shared" si="44"/>
        <v>999:99.99</v>
      </c>
      <c r="DH8" s="4" t="str">
        <f t="shared" si="45"/>
        <v>999:99.99</v>
      </c>
      <c r="DI8" s="4" t="str">
        <f t="shared" si="46"/>
        <v>999:99.99</v>
      </c>
      <c r="DJ8" s="4">
        <f t="shared" si="75"/>
        <v>0</v>
      </c>
      <c r="DK8" s="4">
        <f t="shared" si="76"/>
        <v>0</v>
      </c>
      <c r="DL8" s="4">
        <f t="shared" si="77"/>
        <v>0</v>
      </c>
      <c r="DM8" s="4" t="str">
        <f t="shared" si="47"/>
        <v>19000100</v>
      </c>
      <c r="DN8" s="4" t="str">
        <f t="shared" si="48"/>
        <v/>
      </c>
      <c r="DO8" s="4">
        <v>3</v>
      </c>
      <c r="DP8" s="4" t="s">
        <v>177</v>
      </c>
      <c r="DQ8" s="4" t="s">
        <v>202</v>
      </c>
      <c r="DS8" s="4">
        <v>3</v>
      </c>
      <c r="DT8" s="4" t="s">
        <v>226</v>
      </c>
      <c r="DU8" s="4" t="str">
        <f t="shared" si="49"/>
        <v/>
      </c>
      <c r="DV8" s="4" t="str">
        <f t="shared" si="50"/>
        <v/>
      </c>
      <c r="DW8" s="13">
        <v>5</v>
      </c>
      <c r="DX8" s="13" t="s">
        <v>179</v>
      </c>
      <c r="DY8" s="13">
        <v>0</v>
      </c>
      <c r="DZ8" s="13">
        <v>3</v>
      </c>
    </row>
    <row r="9" spans="1:132" ht="16.5" customHeight="1">
      <c r="A9" s="7" t="str">
        <f t="shared" si="78"/>
        <v/>
      </c>
      <c r="B9" s="81"/>
      <c r="C9" s="7" t="s">
        <v>192</v>
      </c>
      <c r="D9" s="82"/>
      <c r="E9" s="82"/>
      <c r="F9" s="82"/>
      <c r="G9" s="82"/>
      <c r="H9" s="149" t="str">
        <f t="shared" si="51"/>
        <v/>
      </c>
      <c r="I9" s="126"/>
      <c r="J9" s="113"/>
      <c r="K9" s="163"/>
      <c r="L9" s="126"/>
      <c r="M9" s="113"/>
      <c r="N9" s="163"/>
      <c r="O9" s="126"/>
      <c r="P9" s="113"/>
      <c r="Q9" s="163"/>
      <c r="R9" s="126"/>
      <c r="S9" s="113"/>
      <c r="T9" s="163"/>
      <c r="U9" s="126"/>
      <c r="V9" s="113"/>
      <c r="W9" s="163"/>
      <c r="X9" s="126"/>
      <c r="Y9" s="113"/>
      <c r="Z9" s="163"/>
      <c r="AA9" s="126"/>
      <c r="AB9" s="113"/>
      <c r="AC9" s="163"/>
      <c r="AD9" s="126"/>
      <c r="AE9" s="113"/>
      <c r="AF9" s="163"/>
      <c r="AG9" s="126"/>
      <c r="AH9" s="113"/>
      <c r="AI9" s="163"/>
      <c r="AJ9" s="126"/>
      <c r="AK9" s="113"/>
      <c r="AL9" s="126"/>
      <c r="AM9" s="113"/>
      <c r="AN9" s="7" t="str">
        <f t="shared" si="0"/>
        <v/>
      </c>
      <c r="AO9" s="154" t="str">
        <f t="shared" si="1"/>
        <v/>
      </c>
      <c r="AP9" s="154" t="str">
        <f>IF(B9="","",IF(DN9&gt;17,"一般",IF(ISERROR(VLOOKUP(DN9,DO$6:$DP$22,2,0)),"",VLOOKUP(DN9,DO$6:$DP$22,2,0))))</f>
        <v/>
      </c>
      <c r="AQ9" s="150" t="str">
        <f t="shared" si="52"/>
        <v/>
      </c>
      <c r="AR9" s="11">
        <f t="shared" si="2"/>
        <v>0</v>
      </c>
      <c r="AS9" s="11">
        <f t="shared" si="3"/>
        <v>0</v>
      </c>
      <c r="AT9" s="11">
        <f t="shared" si="4"/>
        <v>0</v>
      </c>
      <c r="AU9" s="11">
        <f t="shared" si="5"/>
        <v>0</v>
      </c>
      <c r="AV9" s="11">
        <f t="shared" si="6"/>
        <v>0</v>
      </c>
      <c r="AW9" s="11">
        <f t="shared" si="7"/>
        <v>0</v>
      </c>
      <c r="AX9" s="11">
        <f t="shared" si="8"/>
        <v>0</v>
      </c>
      <c r="AY9" s="11">
        <f t="shared" si="9"/>
        <v>0</v>
      </c>
      <c r="AZ9" s="11">
        <f t="shared" si="10"/>
        <v>0</v>
      </c>
      <c r="BA9" s="11">
        <f t="shared" si="11"/>
        <v>0</v>
      </c>
      <c r="BB9" s="11">
        <f t="shared" si="12"/>
        <v>0</v>
      </c>
      <c r="BC9" s="4" t="str">
        <f t="shared" si="13"/>
        <v/>
      </c>
      <c r="BD9" s="4" t="str">
        <f t="shared" si="14"/>
        <v/>
      </c>
      <c r="BE9" s="22" t="s">
        <v>253</v>
      </c>
      <c r="BF9" s="6">
        <v>2</v>
      </c>
      <c r="BG9" s="4">
        <f t="shared" si="15"/>
        <v>0</v>
      </c>
      <c r="BH9" s="4">
        <f t="shared" si="53"/>
        <v>0</v>
      </c>
      <c r="BI9" s="4" t="str">
        <f t="shared" si="54"/>
        <v/>
      </c>
      <c r="BJ9" s="4" t="str">
        <f t="shared" si="16"/>
        <v/>
      </c>
      <c r="BK9" s="11">
        <f t="shared" si="17"/>
        <v>0</v>
      </c>
      <c r="BL9" s="4" t="str">
        <f t="shared" si="55"/>
        <v/>
      </c>
      <c r="BM9" s="4">
        <v>0</v>
      </c>
      <c r="BN9" s="4" t="str">
        <f t="shared" si="18"/>
        <v xml:space="preserve"> </v>
      </c>
      <c r="BO9" s="4" t="str">
        <f t="shared" si="19"/>
        <v xml:space="preserve">  </v>
      </c>
      <c r="BP9" s="4" t="str">
        <f t="shared" si="20"/>
        <v/>
      </c>
      <c r="BQ9" s="4" t="str">
        <f t="shared" si="21"/>
        <v/>
      </c>
      <c r="BR9" s="4" t="str">
        <f t="shared" si="22"/>
        <v/>
      </c>
      <c r="BS9" s="4" t="str">
        <f t="shared" si="23"/>
        <v/>
      </c>
      <c r="BT9" s="4" t="str">
        <f t="shared" si="56"/>
        <v/>
      </c>
      <c r="BU9" s="4" t="str">
        <f t="shared" si="57"/>
        <v/>
      </c>
      <c r="BV9" s="4" t="str">
        <f t="shared" si="58"/>
        <v/>
      </c>
      <c r="BW9" s="4" t="str">
        <f t="shared" si="59"/>
        <v/>
      </c>
      <c r="BX9" s="4" t="str">
        <f t="shared" si="60"/>
        <v/>
      </c>
      <c r="BY9" s="4" t="str">
        <f t="shared" si="61"/>
        <v/>
      </c>
      <c r="BZ9" s="4" t="str">
        <f t="shared" si="62"/>
        <v/>
      </c>
      <c r="CA9" s="4" t="str">
        <f t="shared" si="63"/>
        <v/>
      </c>
      <c r="CB9" s="4" t="str">
        <f t="shared" si="24"/>
        <v/>
      </c>
      <c r="CC9" s="4" t="str">
        <f t="shared" si="25"/>
        <v/>
      </c>
      <c r="CD9" s="4" t="str">
        <f t="shared" si="26"/>
        <v/>
      </c>
      <c r="CE9" s="4" t="str">
        <f t="shared" si="27"/>
        <v/>
      </c>
      <c r="CF9" s="4" t="str">
        <f t="shared" si="28"/>
        <v/>
      </c>
      <c r="CG9" s="4" t="str">
        <f t="shared" si="29"/>
        <v/>
      </c>
      <c r="CH9" s="4" t="str">
        <f t="shared" si="30"/>
        <v/>
      </c>
      <c r="CI9" s="4" t="str">
        <f t="shared" si="31"/>
        <v/>
      </c>
      <c r="CJ9" s="4" t="str">
        <f t="shared" si="32"/>
        <v/>
      </c>
      <c r="CK9" s="4" t="str">
        <f t="shared" si="33"/>
        <v/>
      </c>
      <c r="CL9" s="4" t="str">
        <f t="shared" si="34"/>
        <v/>
      </c>
      <c r="CM9" s="4" t="str">
        <f t="shared" si="64"/>
        <v/>
      </c>
      <c r="CN9" s="4" t="str">
        <f t="shared" si="65"/>
        <v/>
      </c>
      <c r="CO9" s="4" t="str">
        <f t="shared" si="66"/>
        <v/>
      </c>
      <c r="CP9" s="4" t="str">
        <f t="shared" si="67"/>
        <v/>
      </c>
      <c r="CQ9" s="4" t="str">
        <f t="shared" si="68"/>
        <v/>
      </c>
      <c r="CR9" s="4" t="str">
        <f t="shared" si="69"/>
        <v/>
      </c>
      <c r="CS9" s="4" t="str">
        <f t="shared" si="70"/>
        <v/>
      </c>
      <c r="CT9" s="4" t="str">
        <f t="shared" si="71"/>
        <v/>
      </c>
      <c r="CU9" s="4" t="str">
        <f t="shared" si="72"/>
        <v/>
      </c>
      <c r="CV9" s="4" t="str">
        <f t="shared" si="73"/>
        <v/>
      </c>
      <c r="CW9" s="4" t="str">
        <f t="shared" si="74"/>
        <v/>
      </c>
      <c r="CX9" s="4">
        <f t="shared" si="35"/>
        <v>0</v>
      </c>
      <c r="CY9" s="4" t="str">
        <f t="shared" si="36"/>
        <v>999:99.99</v>
      </c>
      <c r="CZ9" s="4" t="str">
        <f t="shared" si="37"/>
        <v>999:99.99</v>
      </c>
      <c r="DA9" s="4" t="str">
        <f t="shared" si="38"/>
        <v>999:99.99</v>
      </c>
      <c r="DB9" s="4" t="str">
        <f t="shared" si="39"/>
        <v>999:99.99</v>
      </c>
      <c r="DC9" s="4" t="str">
        <f t="shared" si="40"/>
        <v>999:99.99</v>
      </c>
      <c r="DD9" s="4" t="str">
        <f t="shared" si="41"/>
        <v>999:99.99</v>
      </c>
      <c r="DE9" s="4" t="str">
        <f t="shared" si="42"/>
        <v>999:99.99</v>
      </c>
      <c r="DF9" s="4" t="str">
        <f t="shared" si="43"/>
        <v>999:99.99</v>
      </c>
      <c r="DG9" s="4" t="str">
        <f t="shared" si="44"/>
        <v>999:99.99</v>
      </c>
      <c r="DH9" s="4" t="str">
        <f t="shared" si="45"/>
        <v>999:99.99</v>
      </c>
      <c r="DI9" s="4" t="str">
        <f t="shared" si="46"/>
        <v>999:99.99</v>
      </c>
      <c r="DJ9" s="4">
        <f t="shared" si="75"/>
        <v>0</v>
      </c>
      <c r="DK9" s="4">
        <f t="shared" si="76"/>
        <v>0</v>
      </c>
      <c r="DL9" s="4">
        <f t="shared" si="77"/>
        <v>0</v>
      </c>
      <c r="DM9" s="4" t="str">
        <f t="shared" si="47"/>
        <v>19000100</v>
      </c>
      <c r="DN9" s="4" t="str">
        <f t="shared" si="48"/>
        <v/>
      </c>
      <c r="DO9" s="4">
        <v>4</v>
      </c>
      <c r="DP9" s="4" t="s">
        <v>178</v>
      </c>
      <c r="DQ9" s="4" t="s">
        <v>202</v>
      </c>
      <c r="DS9" s="4">
        <v>4</v>
      </c>
      <c r="DT9" s="4" t="s">
        <v>226</v>
      </c>
      <c r="DU9" s="4" t="str">
        <f t="shared" si="49"/>
        <v/>
      </c>
      <c r="DV9" s="4" t="str">
        <f t="shared" si="50"/>
        <v/>
      </c>
      <c r="DW9" s="13">
        <v>6</v>
      </c>
      <c r="DX9" s="13" t="s">
        <v>180</v>
      </c>
      <c r="DY9" s="13">
        <v>1</v>
      </c>
      <c r="DZ9" s="13">
        <v>1</v>
      </c>
    </row>
    <row r="10" spans="1:132" ht="16.5" customHeight="1">
      <c r="A10" s="7" t="str">
        <f t="shared" si="78"/>
        <v/>
      </c>
      <c r="B10" s="81"/>
      <c r="C10" s="7" t="s">
        <v>192</v>
      </c>
      <c r="D10" s="82"/>
      <c r="E10" s="82"/>
      <c r="F10" s="82"/>
      <c r="G10" s="82"/>
      <c r="H10" s="149" t="str">
        <f t="shared" si="51"/>
        <v/>
      </c>
      <c r="I10" s="126"/>
      <c r="J10" s="113"/>
      <c r="K10" s="163"/>
      <c r="L10" s="126"/>
      <c r="M10" s="113"/>
      <c r="N10" s="163"/>
      <c r="O10" s="126"/>
      <c r="P10" s="113"/>
      <c r="Q10" s="163"/>
      <c r="R10" s="126"/>
      <c r="S10" s="113"/>
      <c r="T10" s="163"/>
      <c r="U10" s="126"/>
      <c r="V10" s="113"/>
      <c r="W10" s="163"/>
      <c r="X10" s="126"/>
      <c r="Y10" s="113"/>
      <c r="Z10" s="163"/>
      <c r="AA10" s="126"/>
      <c r="AB10" s="113"/>
      <c r="AC10" s="163"/>
      <c r="AD10" s="126"/>
      <c r="AE10" s="113"/>
      <c r="AF10" s="163"/>
      <c r="AG10" s="126"/>
      <c r="AH10" s="113"/>
      <c r="AI10" s="163"/>
      <c r="AJ10" s="126"/>
      <c r="AK10" s="113"/>
      <c r="AL10" s="126"/>
      <c r="AM10" s="113"/>
      <c r="AN10" s="7" t="str">
        <f t="shared" si="0"/>
        <v/>
      </c>
      <c r="AO10" s="154" t="str">
        <f t="shared" si="1"/>
        <v/>
      </c>
      <c r="AP10" s="154" t="str">
        <f>IF(B10="","",IF(DN10&gt;17,"一般",IF(ISERROR(VLOOKUP(DN10,DO$6:$DP$22,2,0)),"",VLOOKUP(DN10,DO$6:$DP$22,2,0))))</f>
        <v/>
      </c>
      <c r="AQ10" s="150" t="str">
        <f t="shared" si="52"/>
        <v/>
      </c>
      <c r="AR10" s="11">
        <f t="shared" si="2"/>
        <v>0</v>
      </c>
      <c r="AS10" s="11">
        <f t="shared" si="3"/>
        <v>0</v>
      </c>
      <c r="AT10" s="11">
        <f t="shared" si="4"/>
        <v>0</v>
      </c>
      <c r="AU10" s="11">
        <f t="shared" si="5"/>
        <v>0</v>
      </c>
      <c r="AV10" s="11">
        <f t="shared" si="6"/>
        <v>0</v>
      </c>
      <c r="AW10" s="11">
        <f t="shared" si="7"/>
        <v>0</v>
      </c>
      <c r="AX10" s="11">
        <f t="shared" si="8"/>
        <v>0</v>
      </c>
      <c r="AY10" s="11">
        <f t="shared" si="9"/>
        <v>0</v>
      </c>
      <c r="AZ10" s="11">
        <f t="shared" si="10"/>
        <v>0</v>
      </c>
      <c r="BA10" s="11">
        <f t="shared" si="11"/>
        <v>0</v>
      </c>
      <c r="BB10" s="11">
        <f t="shared" si="12"/>
        <v>0</v>
      </c>
      <c r="BC10" s="4" t="str">
        <f t="shared" si="13"/>
        <v/>
      </c>
      <c r="BD10" s="4" t="str">
        <f t="shared" si="14"/>
        <v/>
      </c>
      <c r="BE10" s="22" t="s">
        <v>254</v>
      </c>
      <c r="BF10" s="6">
        <v>3</v>
      </c>
      <c r="BG10" s="4">
        <f t="shared" si="15"/>
        <v>0</v>
      </c>
      <c r="BH10" s="4">
        <f t="shared" si="53"/>
        <v>0</v>
      </c>
      <c r="BI10" s="4" t="str">
        <f t="shared" si="54"/>
        <v/>
      </c>
      <c r="BJ10" s="4" t="str">
        <f t="shared" si="16"/>
        <v/>
      </c>
      <c r="BK10" s="11">
        <f t="shared" si="17"/>
        <v>0</v>
      </c>
      <c r="BL10" s="4" t="str">
        <f t="shared" si="55"/>
        <v/>
      </c>
      <c r="BM10" s="4">
        <v>0</v>
      </c>
      <c r="BN10" s="4" t="str">
        <f t="shared" si="18"/>
        <v xml:space="preserve"> </v>
      </c>
      <c r="BO10" s="4" t="str">
        <f t="shared" si="19"/>
        <v xml:space="preserve">  </v>
      </c>
      <c r="BP10" s="4" t="str">
        <f t="shared" si="20"/>
        <v/>
      </c>
      <c r="BQ10" s="4" t="str">
        <f t="shared" si="21"/>
        <v/>
      </c>
      <c r="BR10" s="4" t="str">
        <f t="shared" si="22"/>
        <v/>
      </c>
      <c r="BS10" s="4" t="str">
        <f t="shared" si="23"/>
        <v/>
      </c>
      <c r="BT10" s="4" t="str">
        <f t="shared" si="56"/>
        <v/>
      </c>
      <c r="BU10" s="4" t="str">
        <f t="shared" si="57"/>
        <v/>
      </c>
      <c r="BV10" s="4" t="str">
        <f t="shared" si="58"/>
        <v/>
      </c>
      <c r="BW10" s="4" t="str">
        <f t="shared" si="59"/>
        <v/>
      </c>
      <c r="BX10" s="4" t="str">
        <f t="shared" si="60"/>
        <v/>
      </c>
      <c r="BY10" s="4" t="str">
        <f t="shared" si="61"/>
        <v/>
      </c>
      <c r="BZ10" s="4" t="str">
        <f t="shared" si="62"/>
        <v/>
      </c>
      <c r="CA10" s="4" t="str">
        <f t="shared" si="63"/>
        <v/>
      </c>
      <c r="CB10" s="4" t="str">
        <f t="shared" si="24"/>
        <v/>
      </c>
      <c r="CC10" s="4" t="str">
        <f t="shared" si="25"/>
        <v/>
      </c>
      <c r="CD10" s="4" t="str">
        <f t="shared" si="26"/>
        <v/>
      </c>
      <c r="CE10" s="4" t="str">
        <f t="shared" si="27"/>
        <v/>
      </c>
      <c r="CF10" s="4" t="str">
        <f t="shared" si="28"/>
        <v/>
      </c>
      <c r="CG10" s="4" t="str">
        <f t="shared" si="29"/>
        <v/>
      </c>
      <c r="CH10" s="4" t="str">
        <f t="shared" si="30"/>
        <v/>
      </c>
      <c r="CI10" s="4" t="str">
        <f t="shared" si="31"/>
        <v/>
      </c>
      <c r="CJ10" s="4" t="str">
        <f t="shared" si="32"/>
        <v/>
      </c>
      <c r="CK10" s="4" t="str">
        <f t="shared" si="33"/>
        <v/>
      </c>
      <c r="CL10" s="4" t="str">
        <f t="shared" si="34"/>
        <v/>
      </c>
      <c r="CM10" s="4" t="str">
        <f t="shared" si="64"/>
        <v/>
      </c>
      <c r="CN10" s="4" t="str">
        <f t="shared" si="65"/>
        <v/>
      </c>
      <c r="CO10" s="4" t="str">
        <f t="shared" si="66"/>
        <v/>
      </c>
      <c r="CP10" s="4" t="str">
        <f t="shared" si="67"/>
        <v/>
      </c>
      <c r="CQ10" s="4" t="str">
        <f t="shared" si="68"/>
        <v/>
      </c>
      <c r="CR10" s="4" t="str">
        <f t="shared" si="69"/>
        <v/>
      </c>
      <c r="CS10" s="4" t="str">
        <f t="shared" si="70"/>
        <v/>
      </c>
      <c r="CT10" s="4" t="str">
        <f t="shared" si="71"/>
        <v/>
      </c>
      <c r="CU10" s="4" t="str">
        <f t="shared" si="72"/>
        <v/>
      </c>
      <c r="CV10" s="4" t="str">
        <f t="shared" si="73"/>
        <v/>
      </c>
      <c r="CW10" s="4" t="str">
        <f t="shared" si="74"/>
        <v/>
      </c>
      <c r="CX10" s="4">
        <f t="shared" si="35"/>
        <v>0</v>
      </c>
      <c r="CY10" s="4" t="str">
        <f t="shared" si="36"/>
        <v>999:99.99</v>
      </c>
      <c r="CZ10" s="4" t="str">
        <f t="shared" si="37"/>
        <v>999:99.99</v>
      </c>
      <c r="DA10" s="4" t="str">
        <f t="shared" si="38"/>
        <v>999:99.99</v>
      </c>
      <c r="DB10" s="4" t="str">
        <f t="shared" si="39"/>
        <v>999:99.99</v>
      </c>
      <c r="DC10" s="4" t="str">
        <f t="shared" si="40"/>
        <v>999:99.99</v>
      </c>
      <c r="DD10" s="4" t="str">
        <f t="shared" si="41"/>
        <v>999:99.99</v>
      </c>
      <c r="DE10" s="4" t="str">
        <f t="shared" si="42"/>
        <v>999:99.99</v>
      </c>
      <c r="DF10" s="4" t="str">
        <f t="shared" si="43"/>
        <v>999:99.99</v>
      </c>
      <c r="DG10" s="4" t="str">
        <f t="shared" si="44"/>
        <v>999:99.99</v>
      </c>
      <c r="DH10" s="4" t="str">
        <f t="shared" si="45"/>
        <v>999:99.99</v>
      </c>
      <c r="DI10" s="4" t="str">
        <f t="shared" si="46"/>
        <v>999:99.99</v>
      </c>
      <c r="DJ10" s="4">
        <f t="shared" si="75"/>
        <v>0</v>
      </c>
      <c r="DK10" s="4">
        <f t="shared" si="76"/>
        <v>0</v>
      </c>
      <c r="DL10" s="4">
        <f t="shared" si="77"/>
        <v>0</v>
      </c>
      <c r="DM10" s="4" t="str">
        <f t="shared" si="47"/>
        <v>19000100</v>
      </c>
      <c r="DN10" s="4" t="str">
        <f t="shared" si="48"/>
        <v/>
      </c>
      <c r="DO10" s="4">
        <v>5</v>
      </c>
      <c r="DP10" s="4" t="s">
        <v>179</v>
      </c>
      <c r="DQ10" s="4" t="s">
        <v>202</v>
      </c>
      <c r="DS10" s="4">
        <v>5</v>
      </c>
      <c r="DT10" s="4" t="s">
        <v>226</v>
      </c>
      <c r="DU10" s="4" t="str">
        <f t="shared" si="49"/>
        <v/>
      </c>
      <c r="DV10" s="4" t="str">
        <f t="shared" si="50"/>
        <v/>
      </c>
      <c r="DW10" s="13">
        <v>7</v>
      </c>
      <c r="DX10" s="13" t="s">
        <v>181</v>
      </c>
      <c r="DY10" s="13">
        <v>1</v>
      </c>
      <c r="DZ10" s="13">
        <v>2</v>
      </c>
    </row>
    <row r="11" spans="1:132" ht="16.5" customHeight="1">
      <c r="A11" s="7" t="str">
        <f t="shared" si="78"/>
        <v/>
      </c>
      <c r="B11" s="81"/>
      <c r="C11" s="7" t="s">
        <v>192</v>
      </c>
      <c r="D11" s="82"/>
      <c r="E11" s="82"/>
      <c r="F11" s="82"/>
      <c r="G11" s="82"/>
      <c r="H11" s="149" t="str">
        <f t="shared" si="51"/>
        <v/>
      </c>
      <c r="I11" s="126"/>
      <c r="J11" s="113"/>
      <c r="K11" s="163"/>
      <c r="L11" s="126"/>
      <c r="M11" s="113"/>
      <c r="N11" s="163"/>
      <c r="O11" s="126"/>
      <c r="P11" s="113"/>
      <c r="Q11" s="163"/>
      <c r="R11" s="126"/>
      <c r="S11" s="113"/>
      <c r="T11" s="163"/>
      <c r="U11" s="126"/>
      <c r="V11" s="113"/>
      <c r="W11" s="163"/>
      <c r="X11" s="126"/>
      <c r="Y11" s="113"/>
      <c r="Z11" s="163"/>
      <c r="AA11" s="126"/>
      <c r="AB11" s="113"/>
      <c r="AC11" s="163"/>
      <c r="AD11" s="126"/>
      <c r="AE11" s="113"/>
      <c r="AF11" s="163"/>
      <c r="AG11" s="126"/>
      <c r="AH11" s="113"/>
      <c r="AI11" s="163"/>
      <c r="AJ11" s="126"/>
      <c r="AK11" s="113"/>
      <c r="AL11" s="126"/>
      <c r="AM11" s="113"/>
      <c r="AN11" s="7" t="str">
        <f t="shared" si="0"/>
        <v/>
      </c>
      <c r="AO11" s="154" t="str">
        <f t="shared" si="1"/>
        <v/>
      </c>
      <c r="AP11" s="154" t="str">
        <f>IF(B11="","",IF(DN11&gt;17,"一般",IF(ISERROR(VLOOKUP(DN11,DO$6:$DP$22,2,0)),"",VLOOKUP(DN11,DO$6:$DP$22,2,0))))</f>
        <v/>
      </c>
      <c r="AQ11" s="150" t="str">
        <f t="shared" si="52"/>
        <v/>
      </c>
      <c r="AR11" s="11">
        <f t="shared" si="2"/>
        <v>0</v>
      </c>
      <c r="AS11" s="11">
        <f t="shared" si="3"/>
        <v>0</v>
      </c>
      <c r="AT11" s="11">
        <f t="shared" si="4"/>
        <v>0</v>
      </c>
      <c r="AU11" s="11">
        <f t="shared" si="5"/>
        <v>0</v>
      </c>
      <c r="AV11" s="11">
        <f t="shared" si="6"/>
        <v>0</v>
      </c>
      <c r="AW11" s="11">
        <f t="shared" si="7"/>
        <v>0</v>
      </c>
      <c r="AX11" s="11">
        <f t="shared" si="8"/>
        <v>0</v>
      </c>
      <c r="AY11" s="11">
        <f t="shared" si="9"/>
        <v>0</v>
      </c>
      <c r="AZ11" s="11">
        <f t="shared" si="10"/>
        <v>0</v>
      </c>
      <c r="BA11" s="11">
        <f t="shared" si="11"/>
        <v>0</v>
      </c>
      <c r="BB11" s="11">
        <f t="shared" si="12"/>
        <v>0</v>
      </c>
      <c r="BC11" s="4" t="str">
        <f t="shared" si="13"/>
        <v/>
      </c>
      <c r="BD11" s="4" t="str">
        <f t="shared" si="14"/>
        <v/>
      </c>
      <c r="BE11" s="22" t="s">
        <v>255</v>
      </c>
      <c r="BF11">
        <v>3</v>
      </c>
      <c r="BG11" s="4">
        <f t="shared" si="15"/>
        <v>0</v>
      </c>
      <c r="BH11" s="4">
        <f t="shared" si="53"/>
        <v>0</v>
      </c>
      <c r="BI11" s="4" t="str">
        <f t="shared" si="54"/>
        <v/>
      </c>
      <c r="BJ11" s="4" t="str">
        <f t="shared" si="16"/>
        <v/>
      </c>
      <c r="BK11" s="11">
        <f t="shared" si="17"/>
        <v>0</v>
      </c>
      <c r="BL11" s="4" t="str">
        <f t="shared" si="55"/>
        <v/>
      </c>
      <c r="BM11" s="4">
        <v>0</v>
      </c>
      <c r="BN11" s="4" t="str">
        <f t="shared" si="18"/>
        <v xml:space="preserve"> </v>
      </c>
      <c r="BO11" s="4" t="str">
        <f t="shared" si="19"/>
        <v xml:space="preserve">  </v>
      </c>
      <c r="BP11" s="4" t="str">
        <f t="shared" si="20"/>
        <v/>
      </c>
      <c r="BQ11" s="4" t="str">
        <f t="shared" si="21"/>
        <v/>
      </c>
      <c r="BR11" s="4" t="str">
        <f t="shared" si="22"/>
        <v/>
      </c>
      <c r="BS11" s="4" t="str">
        <f t="shared" si="23"/>
        <v/>
      </c>
      <c r="BT11" s="4" t="str">
        <f t="shared" si="56"/>
        <v/>
      </c>
      <c r="BU11" s="4" t="str">
        <f t="shared" si="57"/>
        <v/>
      </c>
      <c r="BV11" s="4" t="str">
        <f t="shared" si="58"/>
        <v/>
      </c>
      <c r="BW11" s="4" t="str">
        <f t="shared" si="59"/>
        <v/>
      </c>
      <c r="BX11" s="4" t="str">
        <f t="shared" si="60"/>
        <v/>
      </c>
      <c r="BY11" s="4" t="str">
        <f t="shared" si="61"/>
        <v/>
      </c>
      <c r="BZ11" s="4" t="str">
        <f t="shared" si="62"/>
        <v/>
      </c>
      <c r="CA11" s="4" t="str">
        <f t="shared" si="63"/>
        <v/>
      </c>
      <c r="CB11" s="4" t="str">
        <f t="shared" si="24"/>
        <v/>
      </c>
      <c r="CC11" s="4" t="str">
        <f t="shared" si="25"/>
        <v/>
      </c>
      <c r="CD11" s="4" t="str">
        <f t="shared" si="26"/>
        <v/>
      </c>
      <c r="CE11" s="4" t="str">
        <f t="shared" si="27"/>
        <v/>
      </c>
      <c r="CF11" s="4" t="str">
        <f t="shared" si="28"/>
        <v/>
      </c>
      <c r="CG11" s="4" t="str">
        <f t="shared" si="29"/>
        <v/>
      </c>
      <c r="CH11" s="4" t="str">
        <f t="shared" si="30"/>
        <v/>
      </c>
      <c r="CI11" s="4" t="str">
        <f t="shared" si="31"/>
        <v/>
      </c>
      <c r="CJ11" s="4" t="str">
        <f t="shared" si="32"/>
        <v/>
      </c>
      <c r="CK11" s="4" t="str">
        <f t="shared" si="33"/>
        <v/>
      </c>
      <c r="CL11" s="4" t="str">
        <f t="shared" si="34"/>
        <v/>
      </c>
      <c r="CM11" s="4" t="str">
        <f t="shared" si="64"/>
        <v/>
      </c>
      <c r="CN11" s="4" t="str">
        <f t="shared" si="65"/>
        <v/>
      </c>
      <c r="CO11" s="4" t="str">
        <f t="shared" si="66"/>
        <v/>
      </c>
      <c r="CP11" s="4" t="str">
        <f t="shared" si="67"/>
        <v/>
      </c>
      <c r="CQ11" s="4" t="str">
        <f t="shared" si="68"/>
        <v/>
      </c>
      <c r="CR11" s="4" t="str">
        <f t="shared" si="69"/>
        <v/>
      </c>
      <c r="CS11" s="4" t="str">
        <f t="shared" si="70"/>
        <v/>
      </c>
      <c r="CT11" s="4" t="str">
        <f t="shared" si="71"/>
        <v/>
      </c>
      <c r="CU11" s="4" t="str">
        <f t="shared" si="72"/>
        <v/>
      </c>
      <c r="CV11" s="4" t="str">
        <f t="shared" si="73"/>
        <v/>
      </c>
      <c r="CW11" s="4" t="str">
        <f t="shared" si="74"/>
        <v/>
      </c>
      <c r="CX11" s="4">
        <f t="shared" si="35"/>
        <v>0</v>
      </c>
      <c r="CY11" s="4" t="str">
        <f t="shared" si="36"/>
        <v>999:99.99</v>
      </c>
      <c r="CZ11" s="4" t="str">
        <f t="shared" si="37"/>
        <v>999:99.99</v>
      </c>
      <c r="DA11" s="4" t="str">
        <f t="shared" si="38"/>
        <v>999:99.99</v>
      </c>
      <c r="DB11" s="4" t="str">
        <f t="shared" si="39"/>
        <v>999:99.99</v>
      </c>
      <c r="DC11" s="4" t="str">
        <f t="shared" si="40"/>
        <v>999:99.99</v>
      </c>
      <c r="DD11" s="4" t="str">
        <f t="shared" si="41"/>
        <v>999:99.99</v>
      </c>
      <c r="DE11" s="4" t="str">
        <f t="shared" si="42"/>
        <v>999:99.99</v>
      </c>
      <c r="DF11" s="4" t="str">
        <f t="shared" si="43"/>
        <v>999:99.99</v>
      </c>
      <c r="DG11" s="4" t="str">
        <f t="shared" si="44"/>
        <v>999:99.99</v>
      </c>
      <c r="DH11" s="4" t="str">
        <f t="shared" si="45"/>
        <v>999:99.99</v>
      </c>
      <c r="DI11" s="4" t="str">
        <f t="shared" si="46"/>
        <v>999:99.99</v>
      </c>
      <c r="DJ11" s="4">
        <f t="shared" si="75"/>
        <v>0</v>
      </c>
      <c r="DK11" s="4">
        <f t="shared" si="76"/>
        <v>0</v>
      </c>
      <c r="DL11" s="4">
        <f t="shared" si="77"/>
        <v>0</v>
      </c>
      <c r="DM11" s="4" t="str">
        <f t="shared" si="47"/>
        <v>19000100</v>
      </c>
      <c r="DN11" s="4" t="str">
        <f t="shared" si="48"/>
        <v/>
      </c>
      <c r="DO11" s="4">
        <v>6</v>
      </c>
      <c r="DP11" s="4" t="s">
        <v>180</v>
      </c>
      <c r="DQ11" s="4" t="s">
        <v>260</v>
      </c>
      <c r="DS11" s="4">
        <v>6</v>
      </c>
      <c r="DT11" s="4" t="s">
        <v>226</v>
      </c>
      <c r="DU11" s="4" t="str">
        <f t="shared" si="49"/>
        <v/>
      </c>
      <c r="DV11" s="4" t="str">
        <f t="shared" si="50"/>
        <v/>
      </c>
      <c r="DW11" s="13">
        <v>8</v>
      </c>
      <c r="DX11" s="13" t="s">
        <v>182</v>
      </c>
      <c r="DY11" s="13">
        <v>1</v>
      </c>
      <c r="DZ11" s="13">
        <v>3</v>
      </c>
    </row>
    <row r="12" spans="1:132" ht="16.5" customHeight="1">
      <c r="A12" s="7" t="str">
        <f t="shared" si="78"/>
        <v/>
      </c>
      <c r="B12" s="81"/>
      <c r="C12" s="7" t="s">
        <v>192</v>
      </c>
      <c r="D12" s="82"/>
      <c r="E12" s="82"/>
      <c r="F12" s="82"/>
      <c r="G12" s="82"/>
      <c r="H12" s="149" t="str">
        <f t="shared" si="51"/>
        <v/>
      </c>
      <c r="I12" s="126"/>
      <c r="J12" s="113"/>
      <c r="K12" s="163"/>
      <c r="L12" s="126"/>
      <c r="M12" s="113"/>
      <c r="N12" s="163"/>
      <c r="O12" s="126"/>
      <c r="P12" s="113"/>
      <c r="Q12" s="163"/>
      <c r="R12" s="126"/>
      <c r="S12" s="113"/>
      <c r="T12" s="163"/>
      <c r="U12" s="126"/>
      <c r="V12" s="113"/>
      <c r="W12" s="163"/>
      <c r="X12" s="126"/>
      <c r="Y12" s="113"/>
      <c r="Z12" s="163"/>
      <c r="AA12" s="126"/>
      <c r="AB12" s="113"/>
      <c r="AC12" s="163"/>
      <c r="AD12" s="126"/>
      <c r="AE12" s="113"/>
      <c r="AF12" s="163"/>
      <c r="AG12" s="126"/>
      <c r="AH12" s="113"/>
      <c r="AI12" s="163"/>
      <c r="AJ12" s="126"/>
      <c r="AK12" s="113"/>
      <c r="AL12" s="126"/>
      <c r="AM12" s="113"/>
      <c r="AN12" s="7" t="str">
        <f t="shared" si="0"/>
        <v/>
      </c>
      <c r="AO12" s="154" t="str">
        <f t="shared" si="1"/>
        <v/>
      </c>
      <c r="AP12" s="154" t="str">
        <f>IF(B12="","",IF(DN12&gt;17,"一般",IF(ISERROR(VLOOKUP(DN12,DO$6:$DP$22,2,0)),"",VLOOKUP(DN12,DO$6:$DP$22,2,0))))</f>
        <v/>
      </c>
      <c r="AQ12" s="150" t="str">
        <f t="shared" si="52"/>
        <v/>
      </c>
      <c r="AR12" s="11">
        <f t="shared" si="2"/>
        <v>0</v>
      </c>
      <c r="AS12" s="11">
        <f t="shared" si="3"/>
        <v>0</v>
      </c>
      <c r="AT12" s="11">
        <f t="shared" si="4"/>
        <v>0</v>
      </c>
      <c r="AU12" s="11">
        <f t="shared" si="5"/>
        <v>0</v>
      </c>
      <c r="AV12" s="11">
        <f t="shared" si="6"/>
        <v>0</v>
      </c>
      <c r="AW12" s="11">
        <f t="shared" si="7"/>
        <v>0</v>
      </c>
      <c r="AX12" s="11">
        <f t="shared" si="8"/>
        <v>0</v>
      </c>
      <c r="AY12" s="11">
        <f t="shared" si="9"/>
        <v>0</v>
      </c>
      <c r="AZ12" s="11">
        <f t="shared" si="10"/>
        <v>0</v>
      </c>
      <c r="BA12" s="11">
        <f t="shared" si="11"/>
        <v>0</v>
      </c>
      <c r="BB12" s="11">
        <f t="shared" si="12"/>
        <v>0</v>
      </c>
      <c r="BC12" s="4" t="str">
        <f t="shared" si="13"/>
        <v/>
      </c>
      <c r="BD12" s="4" t="str">
        <f t="shared" si="14"/>
        <v/>
      </c>
      <c r="BE12" s="22" t="s">
        <v>256</v>
      </c>
      <c r="BF12">
        <v>4</v>
      </c>
      <c r="BG12" s="4">
        <f t="shared" si="15"/>
        <v>0</v>
      </c>
      <c r="BH12" s="4">
        <f t="shared" si="53"/>
        <v>0</v>
      </c>
      <c r="BI12" s="4" t="str">
        <f t="shared" si="54"/>
        <v/>
      </c>
      <c r="BJ12" s="4" t="str">
        <f t="shared" si="16"/>
        <v/>
      </c>
      <c r="BK12" s="11">
        <f t="shared" si="17"/>
        <v>0</v>
      </c>
      <c r="BL12" s="4" t="str">
        <f t="shared" si="55"/>
        <v/>
      </c>
      <c r="BM12" s="4">
        <v>0</v>
      </c>
      <c r="BN12" s="4" t="str">
        <f t="shared" si="18"/>
        <v xml:space="preserve"> </v>
      </c>
      <c r="BO12" s="4" t="str">
        <f t="shared" si="19"/>
        <v xml:space="preserve">  </v>
      </c>
      <c r="BP12" s="4" t="str">
        <f t="shared" si="20"/>
        <v/>
      </c>
      <c r="BQ12" s="4" t="str">
        <f t="shared" si="21"/>
        <v/>
      </c>
      <c r="BR12" s="4" t="str">
        <f t="shared" si="22"/>
        <v/>
      </c>
      <c r="BS12" s="4" t="str">
        <f t="shared" si="23"/>
        <v/>
      </c>
      <c r="BT12" s="4" t="str">
        <f t="shared" si="56"/>
        <v/>
      </c>
      <c r="BU12" s="4" t="str">
        <f t="shared" si="57"/>
        <v/>
      </c>
      <c r="BV12" s="4" t="str">
        <f t="shared" si="58"/>
        <v/>
      </c>
      <c r="BW12" s="4" t="str">
        <f t="shared" si="59"/>
        <v/>
      </c>
      <c r="BX12" s="4" t="str">
        <f t="shared" si="60"/>
        <v/>
      </c>
      <c r="BY12" s="4" t="str">
        <f t="shared" si="61"/>
        <v/>
      </c>
      <c r="BZ12" s="4" t="str">
        <f t="shared" si="62"/>
        <v/>
      </c>
      <c r="CA12" s="4" t="str">
        <f t="shared" si="63"/>
        <v/>
      </c>
      <c r="CB12" s="4" t="str">
        <f t="shared" si="24"/>
        <v/>
      </c>
      <c r="CC12" s="4" t="str">
        <f t="shared" si="25"/>
        <v/>
      </c>
      <c r="CD12" s="4" t="str">
        <f t="shared" si="26"/>
        <v/>
      </c>
      <c r="CE12" s="4" t="str">
        <f t="shared" si="27"/>
        <v/>
      </c>
      <c r="CF12" s="4" t="str">
        <f t="shared" si="28"/>
        <v/>
      </c>
      <c r="CG12" s="4" t="str">
        <f t="shared" si="29"/>
        <v/>
      </c>
      <c r="CH12" s="4" t="str">
        <f t="shared" si="30"/>
        <v/>
      </c>
      <c r="CI12" s="4" t="str">
        <f t="shared" si="31"/>
        <v/>
      </c>
      <c r="CJ12" s="4" t="str">
        <f t="shared" si="32"/>
        <v/>
      </c>
      <c r="CK12" s="4" t="str">
        <f t="shared" si="33"/>
        <v/>
      </c>
      <c r="CL12" s="4" t="str">
        <f t="shared" si="34"/>
        <v/>
      </c>
      <c r="CM12" s="4" t="str">
        <f t="shared" si="64"/>
        <v/>
      </c>
      <c r="CN12" s="4" t="str">
        <f t="shared" si="65"/>
        <v/>
      </c>
      <c r="CO12" s="4" t="str">
        <f t="shared" si="66"/>
        <v/>
      </c>
      <c r="CP12" s="4" t="str">
        <f t="shared" si="67"/>
        <v/>
      </c>
      <c r="CQ12" s="4" t="str">
        <f t="shared" si="68"/>
        <v/>
      </c>
      <c r="CR12" s="4" t="str">
        <f t="shared" si="69"/>
        <v/>
      </c>
      <c r="CS12" s="4" t="str">
        <f t="shared" si="70"/>
        <v/>
      </c>
      <c r="CT12" s="4" t="str">
        <f t="shared" si="71"/>
        <v/>
      </c>
      <c r="CU12" s="4" t="str">
        <f t="shared" si="72"/>
        <v/>
      </c>
      <c r="CV12" s="4" t="str">
        <f t="shared" si="73"/>
        <v/>
      </c>
      <c r="CW12" s="4" t="str">
        <f t="shared" si="74"/>
        <v/>
      </c>
      <c r="CX12" s="4">
        <f t="shared" si="35"/>
        <v>0</v>
      </c>
      <c r="CY12" s="4" t="str">
        <f t="shared" si="36"/>
        <v>999:99.99</v>
      </c>
      <c r="CZ12" s="4" t="str">
        <f t="shared" si="37"/>
        <v>999:99.99</v>
      </c>
      <c r="DA12" s="4" t="str">
        <f t="shared" si="38"/>
        <v>999:99.99</v>
      </c>
      <c r="DB12" s="4" t="str">
        <f t="shared" si="39"/>
        <v>999:99.99</v>
      </c>
      <c r="DC12" s="4" t="str">
        <f t="shared" si="40"/>
        <v>999:99.99</v>
      </c>
      <c r="DD12" s="4" t="str">
        <f t="shared" si="41"/>
        <v>999:99.99</v>
      </c>
      <c r="DE12" s="4" t="str">
        <f t="shared" si="42"/>
        <v>999:99.99</v>
      </c>
      <c r="DF12" s="4" t="str">
        <f t="shared" si="43"/>
        <v>999:99.99</v>
      </c>
      <c r="DG12" s="4" t="str">
        <f t="shared" si="44"/>
        <v>999:99.99</v>
      </c>
      <c r="DH12" s="4" t="str">
        <f t="shared" si="45"/>
        <v>999:99.99</v>
      </c>
      <c r="DI12" s="4" t="str">
        <f t="shared" si="46"/>
        <v>999:99.99</v>
      </c>
      <c r="DJ12" s="4">
        <f t="shared" si="75"/>
        <v>0</v>
      </c>
      <c r="DK12" s="4">
        <f t="shared" si="76"/>
        <v>0</v>
      </c>
      <c r="DL12" s="4">
        <f t="shared" si="77"/>
        <v>0</v>
      </c>
      <c r="DM12" s="4" t="str">
        <f t="shared" si="47"/>
        <v>19000100</v>
      </c>
      <c r="DN12" s="4" t="str">
        <f t="shared" si="48"/>
        <v/>
      </c>
      <c r="DO12" s="4">
        <v>7</v>
      </c>
      <c r="DP12" s="4" t="s">
        <v>181</v>
      </c>
      <c r="DQ12" s="4" t="s">
        <v>203</v>
      </c>
      <c r="DS12" s="4">
        <v>7</v>
      </c>
      <c r="DT12" s="4" t="s">
        <v>227</v>
      </c>
      <c r="DU12" s="4" t="str">
        <f t="shared" si="49"/>
        <v/>
      </c>
      <c r="DV12" s="4" t="str">
        <f t="shared" si="50"/>
        <v/>
      </c>
      <c r="DW12" s="13">
        <v>9</v>
      </c>
      <c r="DX12" s="13" t="s">
        <v>183</v>
      </c>
      <c r="DY12" s="13">
        <v>1</v>
      </c>
      <c r="DZ12" s="13">
        <v>4</v>
      </c>
    </row>
    <row r="13" spans="1:132" ht="16.5" customHeight="1">
      <c r="A13" s="7" t="str">
        <f t="shared" si="78"/>
        <v/>
      </c>
      <c r="B13" s="81"/>
      <c r="C13" s="7" t="s">
        <v>192</v>
      </c>
      <c r="D13" s="82"/>
      <c r="E13" s="82"/>
      <c r="F13" s="82"/>
      <c r="G13" s="82"/>
      <c r="H13" s="149" t="str">
        <f t="shared" si="51"/>
        <v/>
      </c>
      <c r="I13" s="126"/>
      <c r="J13" s="113"/>
      <c r="K13" s="163"/>
      <c r="L13" s="126"/>
      <c r="M13" s="113"/>
      <c r="N13" s="163"/>
      <c r="O13" s="126"/>
      <c r="P13" s="113"/>
      <c r="Q13" s="163"/>
      <c r="R13" s="126"/>
      <c r="S13" s="113"/>
      <c r="T13" s="163"/>
      <c r="U13" s="126"/>
      <c r="V13" s="113"/>
      <c r="W13" s="163"/>
      <c r="X13" s="126"/>
      <c r="Y13" s="113"/>
      <c r="Z13" s="163"/>
      <c r="AA13" s="126"/>
      <c r="AB13" s="113"/>
      <c r="AC13" s="163"/>
      <c r="AD13" s="126"/>
      <c r="AE13" s="113"/>
      <c r="AF13" s="163"/>
      <c r="AG13" s="126"/>
      <c r="AH13" s="113"/>
      <c r="AI13" s="163"/>
      <c r="AJ13" s="126"/>
      <c r="AK13" s="113"/>
      <c r="AL13" s="126"/>
      <c r="AM13" s="113"/>
      <c r="AN13" s="7" t="str">
        <f t="shared" si="0"/>
        <v/>
      </c>
      <c r="AO13" s="154" t="str">
        <f t="shared" si="1"/>
        <v/>
      </c>
      <c r="AP13" s="154" t="str">
        <f>IF(B13="","",IF(DN13&gt;17,"一般",IF(ISERROR(VLOOKUP(DN13,DO$6:$DP$22,2,0)),"",VLOOKUP(DN13,DO$6:$DP$22,2,0))))</f>
        <v/>
      </c>
      <c r="AQ13" s="150" t="str">
        <f t="shared" si="52"/>
        <v/>
      </c>
      <c r="AR13" s="11">
        <f t="shared" si="2"/>
        <v>0</v>
      </c>
      <c r="AS13" s="11">
        <f t="shared" si="3"/>
        <v>0</v>
      </c>
      <c r="AT13" s="11">
        <f t="shared" si="4"/>
        <v>0</v>
      </c>
      <c r="AU13" s="11">
        <f t="shared" si="5"/>
        <v>0</v>
      </c>
      <c r="AV13" s="11">
        <f t="shared" si="6"/>
        <v>0</v>
      </c>
      <c r="AW13" s="11">
        <f t="shared" si="7"/>
        <v>0</v>
      </c>
      <c r="AX13" s="11">
        <f t="shared" si="8"/>
        <v>0</v>
      </c>
      <c r="AY13" s="11">
        <f t="shared" si="9"/>
        <v>0</v>
      </c>
      <c r="AZ13" s="11">
        <f t="shared" si="10"/>
        <v>0</v>
      </c>
      <c r="BA13" s="11">
        <f t="shared" si="11"/>
        <v>0</v>
      </c>
      <c r="BB13" s="11">
        <f t="shared" si="12"/>
        <v>0</v>
      </c>
      <c r="BC13" s="4" t="str">
        <f t="shared" si="13"/>
        <v/>
      </c>
      <c r="BD13" s="4" t="str">
        <f t="shared" si="14"/>
        <v/>
      </c>
      <c r="BE13" s="22" t="s">
        <v>257</v>
      </c>
      <c r="BF13">
        <v>4</v>
      </c>
      <c r="BG13" s="4">
        <f t="shared" si="15"/>
        <v>0</v>
      </c>
      <c r="BH13" s="4">
        <f t="shared" si="53"/>
        <v>0</v>
      </c>
      <c r="BI13" s="4" t="str">
        <f t="shared" si="54"/>
        <v/>
      </c>
      <c r="BJ13" s="4" t="str">
        <f t="shared" si="16"/>
        <v/>
      </c>
      <c r="BK13" s="11">
        <f t="shared" si="17"/>
        <v>0</v>
      </c>
      <c r="BL13" s="4" t="str">
        <f t="shared" si="55"/>
        <v/>
      </c>
      <c r="BM13" s="4">
        <v>0</v>
      </c>
      <c r="BN13" s="4" t="str">
        <f t="shared" si="18"/>
        <v xml:space="preserve"> </v>
      </c>
      <c r="BO13" s="4" t="str">
        <f t="shared" si="19"/>
        <v xml:space="preserve">  </v>
      </c>
      <c r="BP13" s="4" t="str">
        <f t="shared" si="20"/>
        <v/>
      </c>
      <c r="BQ13" s="4" t="str">
        <f t="shared" si="21"/>
        <v/>
      </c>
      <c r="BR13" s="4" t="str">
        <f t="shared" si="22"/>
        <v/>
      </c>
      <c r="BS13" s="4" t="str">
        <f t="shared" si="23"/>
        <v/>
      </c>
      <c r="BT13" s="4" t="str">
        <f t="shared" si="56"/>
        <v/>
      </c>
      <c r="BU13" s="4" t="str">
        <f t="shared" si="57"/>
        <v/>
      </c>
      <c r="BV13" s="4" t="str">
        <f t="shared" si="58"/>
        <v/>
      </c>
      <c r="BW13" s="4" t="str">
        <f t="shared" si="59"/>
        <v/>
      </c>
      <c r="BX13" s="4" t="str">
        <f t="shared" si="60"/>
        <v/>
      </c>
      <c r="BY13" s="4" t="str">
        <f t="shared" si="61"/>
        <v/>
      </c>
      <c r="BZ13" s="4" t="str">
        <f t="shared" si="62"/>
        <v/>
      </c>
      <c r="CA13" s="4" t="str">
        <f t="shared" si="63"/>
        <v/>
      </c>
      <c r="CB13" s="4" t="str">
        <f t="shared" si="24"/>
        <v/>
      </c>
      <c r="CC13" s="4" t="str">
        <f t="shared" si="25"/>
        <v/>
      </c>
      <c r="CD13" s="4" t="str">
        <f t="shared" si="26"/>
        <v/>
      </c>
      <c r="CE13" s="4" t="str">
        <f t="shared" si="27"/>
        <v/>
      </c>
      <c r="CF13" s="4" t="str">
        <f t="shared" si="28"/>
        <v/>
      </c>
      <c r="CG13" s="4" t="str">
        <f t="shared" si="29"/>
        <v/>
      </c>
      <c r="CH13" s="4" t="str">
        <f t="shared" si="30"/>
        <v/>
      </c>
      <c r="CI13" s="4" t="str">
        <f t="shared" si="31"/>
        <v/>
      </c>
      <c r="CJ13" s="4" t="str">
        <f t="shared" si="32"/>
        <v/>
      </c>
      <c r="CK13" s="4" t="str">
        <f t="shared" si="33"/>
        <v/>
      </c>
      <c r="CL13" s="4" t="str">
        <f t="shared" si="34"/>
        <v/>
      </c>
      <c r="CM13" s="4" t="str">
        <f t="shared" si="64"/>
        <v/>
      </c>
      <c r="CN13" s="4" t="str">
        <f t="shared" si="65"/>
        <v/>
      </c>
      <c r="CO13" s="4" t="str">
        <f t="shared" si="66"/>
        <v/>
      </c>
      <c r="CP13" s="4" t="str">
        <f t="shared" si="67"/>
        <v/>
      </c>
      <c r="CQ13" s="4" t="str">
        <f t="shared" si="68"/>
        <v/>
      </c>
      <c r="CR13" s="4" t="str">
        <f t="shared" si="69"/>
        <v/>
      </c>
      <c r="CS13" s="4" t="str">
        <f t="shared" si="70"/>
        <v/>
      </c>
      <c r="CT13" s="4" t="str">
        <f t="shared" si="71"/>
        <v/>
      </c>
      <c r="CU13" s="4" t="str">
        <f t="shared" si="72"/>
        <v/>
      </c>
      <c r="CV13" s="4" t="str">
        <f t="shared" si="73"/>
        <v/>
      </c>
      <c r="CW13" s="4" t="str">
        <f t="shared" si="74"/>
        <v/>
      </c>
      <c r="CX13" s="4">
        <f t="shared" si="35"/>
        <v>0</v>
      </c>
      <c r="CY13" s="4" t="str">
        <f t="shared" si="36"/>
        <v>999:99.99</v>
      </c>
      <c r="CZ13" s="4" t="str">
        <f t="shared" si="37"/>
        <v>999:99.99</v>
      </c>
      <c r="DA13" s="4" t="str">
        <f t="shared" si="38"/>
        <v>999:99.99</v>
      </c>
      <c r="DB13" s="4" t="str">
        <f t="shared" si="39"/>
        <v>999:99.99</v>
      </c>
      <c r="DC13" s="4" t="str">
        <f t="shared" si="40"/>
        <v>999:99.99</v>
      </c>
      <c r="DD13" s="4" t="str">
        <f t="shared" si="41"/>
        <v>999:99.99</v>
      </c>
      <c r="DE13" s="4" t="str">
        <f t="shared" si="42"/>
        <v>999:99.99</v>
      </c>
      <c r="DF13" s="4" t="str">
        <f t="shared" si="43"/>
        <v>999:99.99</v>
      </c>
      <c r="DG13" s="4" t="str">
        <f t="shared" si="44"/>
        <v>999:99.99</v>
      </c>
      <c r="DH13" s="4" t="str">
        <f t="shared" si="45"/>
        <v>999:99.99</v>
      </c>
      <c r="DI13" s="4" t="str">
        <f t="shared" si="46"/>
        <v>999:99.99</v>
      </c>
      <c r="DJ13" s="4">
        <f t="shared" si="75"/>
        <v>0</v>
      </c>
      <c r="DK13" s="4">
        <f t="shared" si="76"/>
        <v>0</v>
      </c>
      <c r="DL13" s="4">
        <f t="shared" si="77"/>
        <v>0</v>
      </c>
      <c r="DM13" s="4" t="str">
        <f t="shared" si="47"/>
        <v>19000100</v>
      </c>
      <c r="DN13" s="4" t="str">
        <f t="shared" si="48"/>
        <v/>
      </c>
      <c r="DO13" s="4">
        <v>8</v>
      </c>
      <c r="DP13" s="4" t="s">
        <v>182</v>
      </c>
      <c r="DQ13" s="4" t="s">
        <v>203</v>
      </c>
      <c r="DS13" s="4">
        <v>8</v>
      </c>
      <c r="DT13" s="4" t="s">
        <v>228</v>
      </c>
      <c r="DU13" s="4" t="str">
        <f t="shared" si="49"/>
        <v/>
      </c>
      <c r="DV13" s="4" t="str">
        <f t="shared" si="50"/>
        <v/>
      </c>
      <c r="DW13" s="13">
        <v>10</v>
      </c>
      <c r="DX13" s="13" t="s">
        <v>184</v>
      </c>
      <c r="DY13" s="13">
        <v>1</v>
      </c>
      <c r="DZ13" s="13">
        <v>5</v>
      </c>
    </row>
    <row r="14" spans="1:132" ht="16.5" customHeight="1">
      <c r="A14" s="7" t="str">
        <f t="shared" si="78"/>
        <v/>
      </c>
      <c r="B14" s="81"/>
      <c r="C14" s="7" t="s">
        <v>192</v>
      </c>
      <c r="D14" s="82"/>
      <c r="E14" s="82"/>
      <c r="F14" s="82"/>
      <c r="G14" s="82"/>
      <c r="H14" s="149" t="str">
        <f t="shared" si="51"/>
        <v/>
      </c>
      <c r="I14" s="126"/>
      <c r="J14" s="113"/>
      <c r="K14" s="163"/>
      <c r="L14" s="126"/>
      <c r="M14" s="113"/>
      <c r="N14" s="163"/>
      <c r="O14" s="126"/>
      <c r="P14" s="113"/>
      <c r="Q14" s="163"/>
      <c r="R14" s="126"/>
      <c r="S14" s="113"/>
      <c r="T14" s="163"/>
      <c r="U14" s="126"/>
      <c r="V14" s="113"/>
      <c r="W14" s="163"/>
      <c r="X14" s="126"/>
      <c r="Y14" s="113"/>
      <c r="Z14" s="163"/>
      <c r="AA14" s="126"/>
      <c r="AB14" s="113"/>
      <c r="AC14" s="163"/>
      <c r="AD14" s="126"/>
      <c r="AE14" s="113"/>
      <c r="AF14" s="163"/>
      <c r="AG14" s="126"/>
      <c r="AH14" s="113"/>
      <c r="AI14" s="163"/>
      <c r="AJ14" s="126"/>
      <c r="AK14" s="113"/>
      <c r="AL14" s="126"/>
      <c r="AM14" s="113"/>
      <c r="AN14" s="7" t="str">
        <f t="shared" si="0"/>
        <v/>
      </c>
      <c r="AO14" s="154" t="str">
        <f t="shared" si="1"/>
        <v/>
      </c>
      <c r="AP14" s="154" t="str">
        <f>IF(B14="","",IF(DN14&gt;17,"一般",IF(ISERROR(VLOOKUP(DN14,DO$6:$DP$22,2,0)),"",VLOOKUP(DN14,DO$6:$DP$22,2,0))))</f>
        <v/>
      </c>
      <c r="AQ14" s="150" t="str">
        <f t="shared" si="52"/>
        <v/>
      </c>
      <c r="AR14" s="11">
        <f t="shared" si="2"/>
        <v>0</v>
      </c>
      <c r="AS14" s="11">
        <f t="shared" si="3"/>
        <v>0</v>
      </c>
      <c r="AT14" s="11">
        <f t="shared" si="4"/>
        <v>0</v>
      </c>
      <c r="AU14" s="11">
        <f t="shared" si="5"/>
        <v>0</v>
      </c>
      <c r="AV14" s="11">
        <f t="shared" si="6"/>
        <v>0</v>
      </c>
      <c r="AW14" s="11">
        <f t="shared" si="7"/>
        <v>0</v>
      </c>
      <c r="AX14" s="11">
        <f t="shared" si="8"/>
        <v>0</v>
      </c>
      <c r="AY14" s="11">
        <f t="shared" si="9"/>
        <v>0</v>
      </c>
      <c r="AZ14" s="11">
        <f t="shared" si="10"/>
        <v>0</v>
      </c>
      <c r="BA14" s="11">
        <f t="shared" si="11"/>
        <v>0</v>
      </c>
      <c r="BB14" s="11">
        <f t="shared" si="12"/>
        <v>0</v>
      </c>
      <c r="BC14" s="4" t="str">
        <f t="shared" si="13"/>
        <v/>
      </c>
      <c r="BD14" s="4" t="str">
        <f t="shared" si="14"/>
        <v/>
      </c>
      <c r="BE14" s="22" t="s">
        <v>258</v>
      </c>
      <c r="BF14">
        <v>5</v>
      </c>
      <c r="BG14" s="4">
        <f t="shared" si="15"/>
        <v>0</v>
      </c>
      <c r="BH14" s="4">
        <f t="shared" si="53"/>
        <v>0</v>
      </c>
      <c r="BI14" s="4" t="str">
        <f t="shared" si="54"/>
        <v/>
      </c>
      <c r="BJ14" s="4" t="str">
        <f t="shared" si="16"/>
        <v/>
      </c>
      <c r="BK14" s="11">
        <f t="shared" si="17"/>
        <v>0</v>
      </c>
      <c r="BL14" s="4" t="str">
        <f t="shared" si="55"/>
        <v/>
      </c>
      <c r="BM14" s="4">
        <v>0</v>
      </c>
      <c r="BN14" s="4" t="str">
        <f t="shared" si="18"/>
        <v xml:space="preserve"> </v>
      </c>
      <c r="BO14" s="4" t="str">
        <f t="shared" si="19"/>
        <v xml:space="preserve">  </v>
      </c>
      <c r="BP14" s="4" t="str">
        <f t="shared" si="20"/>
        <v/>
      </c>
      <c r="BQ14" s="4" t="str">
        <f t="shared" si="21"/>
        <v/>
      </c>
      <c r="BR14" s="4" t="str">
        <f t="shared" si="22"/>
        <v/>
      </c>
      <c r="BS14" s="4" t="str">
        <f t="shared" si="23"/>
        <v/>
      </c>
      <c r="BT14" s="4" t="str">
        <f t="shared" si="56"/>
        <v/>
      </c>
      <c r="BU14" s="4" t="str">
        <f t="shared" si="57"/>
        <v/>
      </c>
      <c r="BV14" s="4" t="str">
        <f t="shared" si="58"/>
        <v/>
      </c>
      <c r="BW14" s="4" t="str">
        <f t="shared" si="59"/>
        <v/>
      </c>
      <c r="BX14" s="4" t="str">
        <f t="shared" si="60"/>
        <v/>
      </c>
      <c r="BY14" s="4" t="str">
        <f t="shared" si="61"/>
        <v/>
      </c>
      <c r="BZ14" s="4" t="str">
        <f t="shared" si="62"/>
        <v/>
      </c>
      <c r="CA14" s="4" t="str">
        <f t="shared" si="63"/>
        <v/>
      </c>
      <c r="CB14" s="4" t="str">
        <f t="shared" si="24"/>
        <v/>
      </c>
      <c r="CC14" s="4" t="str">
        <f t="shared" si="25"/>
        <v/>
      </c>
      <c r="CD14" s="4" t="str">
        <f t="shared" si="26"/>
        <v/>
      </c>
      <c r="CE14" s="4" t="str">
        <f t="shared" si="27"/>
        <v/>
      </c>
      <c r="CF14" s="4" t="str">
        <f t="shared" si="28"/>
        <v/>
      </c>
      <c r="CG14" s="4" t="str">
        <f t="shared" si="29"/>
        <v/>
      </c>
      <c r="CH14" s="4" t="str">
        <f t="shared" si="30"/>
        <v/>
      </c>
      <c r="CI14" s="4" t="str">
        <f t="shared" si="31"/>
        <v/>
      </c>
      <c r="CJ14" s="4" t="str">
        <f t="shared" si="32"/>
        <v/>
      </c>
      <c r="CK14" s="4" t="str">
        <f t="shared" si="33"/>
        <v/>
      </c>
      <c r="CL14" s="4" t="str">
        <f t="shared" si="34"/>
        <v/>
      </c>
      <c r="CM14" s="4" t="str">
        <f t="shared" si="64"/>
        <v/>
      </c>
      <c r="CN14" s="4" t="str">
        <f t="shared" si="65"/>
        <v/>
      </c>
      <c r="CO14" s="4" t="str">
        <f t="shared" si="66"/>
        <v/>
      </c>
      <c r="CP14" s="4" t="str">
        <f t="shared" si="67"/>
        <v/>
      </c>
      <c r="CQ14" s="4" t="str">
        <f t="shared" si="68"/>
        <v/>
      </c>
      <c r="CR14" s="4" t="str">
        <f t="shared" si="69"/>
        <v/>
      </c>
      <c r="CS14" s="4" t="str">
        <f t="shared" si="70"/>
        <v/>
      </c>
      <c r="CT14" s="4" t="str">
        <f t="shared" si="71"/>
        <v/>
      </c>
      <c r="CU14" s="4" t="str">
        <f t="shared" si="72"/>
        <v/>
      </c>
      <c r="CV14" s="4" t="str">
        <f t="shared" si="73"/>
        <v/>
      </c>
      <c r="CW14" s="4" t="str">
        <f t="shared" si="74"/>
        <v/>
      </c>
      <c r="CX14" s="4">
        <f t="shared" si="35"/>
        <v>0</v>
      </c>
      <c r="CY14" s="4" t="str">
        <f t="shared" si="36"/>
        <v>999:99.99</v>
      </c>
      <c r="CZ14" s="4" t="str">
        <f t="shared" si="37"/>
        <v>999:99.99</v>
      </c>
      <c r="DA14" s="4" t="str">
        <f t="shared" si="38"/>
        <v>999:99.99</v>
      </c>
      <c r="DB14" s="4" t="str">
        <f t="shared" si="39"/>
        <v>999:99.99</v>
      </c>
      <c r="DC14" s="4" t="str">
        <f t="shared" si="40"/>
        <v>999:99.99</v>
      </c>
      <c r="DD14" s="4" t="str">
        <f t="shared" si="41"/>
        <v>999:99.99</v>
      </c>
      <c r="DE14" s="4" t="str">
        <f t="shared" si="42"/>
        <v>999:99.99</v>
      </c>
      <c r="DF14" s="4" t="str">
        <f t="shared" si="43"/>
        <v>999:99.99</v>
      </c>
      <c r="DG14" s="4" t="str">
        <f t="shared" si="44"/>
        <v>999:99.99</v>
      </c>
      <c r="DH14" s="4" t="str">
        <f t="shared" si="45"/>
        <v>999:99.99</v>
      </c>
      <c r="DI14" s="4" t="str">
        <f t="shared" si="46"/>
        <v>999:99.99</v>
      </c>
      <c r="DJ14" s="4">
        <f t="shared" si="75"/>
        <v>0</v>
      </c>
      <c r="DK14" s="4">
        <f t="shared" si="76"/>
        <v>0</v>
      </c>
      <c r="DL14" s="4">
        <f t="shared" si="77"/>
        <v>0</v>
      </c>
      <c r="DM14" s="4" t="str">
        <f t="shared" si="47"/>
        <v>19000100</v>
      </c>
      <c r="DN14" s="4" t="str">
        <f t="shared" si="48"/>
        <v/>
      </c>
      <c r="DO14" s="4">
        <v>9</v>
      </c>
      <c r="DP14" s="4" t="s">
        <v>183</v>
      </c>
      <c r="DQ14" s="4" t="s">
        <v>203</v>
      </c>
      <c r="DS14" s="4">
        <v>9</v>
      </c>
      <c r="DT14" s="4" t="s">
        <v>229</v>
      </c>
      <c r="DU14" s="4" t="str">
        <f t="shared" si="49"/>
        <v/>
      </c>
      <c r="DV14" s="4" t="str">
        <f t="shared" si="50"/>
        <v/>
      </c>
      <c r="DW14" s="13">
        <v>11</v>
      </c>
      <c r="DX14" s="13" t="s">
        <v>185</v>
      </c>
      <c r="DY14" s="13">
        <v>1</v>
      </c>
      <c r="DZ14" s="13">
        <v>6</v>
      </c>
    </row>
    <row r="15" spans="1:132" ht="16.5" customHeight="1">
      <c r="A15" s="7" t="str">
        <f t="shared" si="78"/>
        <v/>
      </c>
      <c r="B15" s="81"/>
      <c r="C15" s="7" t="s">
        <v>192</v>
      </c>
      <c r="D15" s="82"/>
      <c r="E15" s="82"/>
      <c r="F15" s="82"/>
      <c r="G15" s="82"/>
      <c r="H15" s="149" t="str">
        <f t="shared" si="51"/>
        <v/>
      </c>
      <c r="I15" s="126"/>
      <c r="J15" s="113"/>
      <c r="K15" s="163"/>
      <c r="L15" s="126"/>
      <c r="M15" s="113"/>
      <c r="N15" s="163"/>
      <c r="O15" s="126"/>
      <c r="P15" s="113"/>
      <c r="Q15" s="163"/>
      <c r="R15" s="126"/>
      <c r="S15" s="113"/>
      <c r="T15" s="163"/>
      <c r="U15" s="126"/>
      <c r="V15" s="113"/>
      <c r="W15" s="163"/>
      <c r="X15" s="126"/>
      <c r="Y15" s="113"/>
      <c r="Z15" s="163"/>
      <c r="AA15" s="126"/>
      <c r="AB15" s="113"/>
      <c r="AC15" s="163"/>
      <c r="AD15" s="126"/>
      <c r="AE15" s="113"/>
      <c r="AF15" s="163"/>
      <c r="AG15" s="126"/>
      <c r="AH15" s="113"/>
      <c r="AI15" s="163"/>
      <c r="AJ15" s="126"/>
      <c r="AK15" s="113"/>
      <c r="AL15" s="126"/>
      <c r="AM15" s="113"/>
      <c r="AN15" s="7" t="str">
        <f t="shared" si="0"/>
        <v/>
      </c>
      <c r="AO15" s="154" t="str">
        <f t="shared" si="1"/>
        <v/>
      </c>
      <c r="AP15" s="154" t="str">
        <f>IF(B15="","",IF(DN15&gt;17,"一般",IF(ISERROR(VLOOKUP(DN15,DO$6:$DP$22,2,0)),"",VLOOKUP(DN15,DO$6:$DP$22,2,0))))</f>
        <v/>
      </c>
      <c r="AQ15" s="150" t="str">
        <f t="shared" si="52"/>
        <v/>
      </c>
      <c r="AR15" s="11">
        <f t="shared" si="2"/>
        <v>0</v>
      </c>
      <c r="AS15" s="11">
        <f t="shared" si="3"/>
        <v>0</v>
      </c>
      <c r="AT15" s="11">
        <f t="shared" si="4"/>
        <v>0</v>
      </c>
      <c r="AU15" s="11">
        <f t="shared" si="5"/>
        <v>0</v>
      </c>
      <c r="AV15" s="11">
        <f t="shared" si="6"/>
        <v>0</v>
      </c>
      <c r="AW15" s="11">
        <f t="shared" si="7"/>
        <v>0</v>
      </c>
      <c r="AX15" s="11">
        <f t="shared" si="8"/>
        <v>0</v>
      </c>
      <c r="AY15" s="11">
        <f t="shared" si="9"/>
        <v>0</v>
      </c>
      <c r="AZ15" s="11">
        <f t="shared" si="10"/>
        <v>0</v>
      </c>
      <c r="BA15" s="11">
        <f t="shared" si="11"/>
        <v>0</v>
      </c>
      <c r="BB15" s="11">
        <f t="shared" si="12"/>
        <v>0</v>
      </c>
      <c r="BC15" s="4" t="str">
        <f t="shared" si="13"/>
        <v/>
      </c>
      <c r="BD15" s="4" t="str">
        <f t="shared" si="14"/>
        <v/>
      </c>
      <c r="BE15" s="22"/>
      <c r="BF15"/>
      <c r="BG15" s="4">
        <f t="shared" si="15"/>
        <v>0</v>
      </c>
      <c r="BH15" s="4">
        <f t="shared" si="53"/>
        <v>0</v>
      </c>
      <c r="BI15" s="4" t="str">
        <f t="shared" si="54"/>
        <v/>
      </c>
      <c r="BJ15" s="4" t="str">
        <f t="shared" si="16"/>
        <v/>
      </c>
      <c r="BK15" s="11">
        <f t="shared" si="17"/>
        <v>0</v>
      </c>
      <c r="BL15" s="4" t="str">
        <f t="shared" si="55"/>
        <v/>
      </c>
      <c r="BM15" s="4">
        <v>0</v>
      </c>
      <c r="BN15" s="4" t="str">
        <f t="shared" si="18"/>
        <v xml:space="preserve"> </v>
      </c>
      <c r="BO15" s="4" t="str">
        <f t="shared" si="19"/>
        <v xml:space="preserve">  </v>
      </c>
      <c r="BP15" s="4" t="str">
        <f t="shared" si="20"/>
        <v/>
      </c>
      <c r="BQ15" s="4" t="str">
        <f t="shared" si="21"/>
        <v/>
      </c>
      <c r="BR15" s="4" t="str">
        <f t="shared" si="22"/>
        <v/>
      </c>
      <c r="BS15" s="4" t="str">
        <f t="shared" si="23"/>
        <v/>
      </c>
      <c r="BT15" s="4" t="str">
        <f t="shared" si="56"/>
        <v/>
      </c>
      <c r="BU15" s="4" t="str">
        <f t="shared" si="57"/>
        <v/>
      </c>
      <c r="BV15" s="4" t="str">
        <f t="shared" si="58"/>
        <v/>
      </c>
      <c r="BW15" s="4" t="str">
        <f t="shared" si="59"/>
        <v/>
      </c>
      <c r="BX15" s="4" t="str">
        <f t="shared" si="60"/>
        <v/>
      </c>
      <c r="BY15" s="4" t="str">
        <f t="shared" si="61"/>
        <v/>
      </c>
      <c r="BZ15" s="4" t="str">
        <f t="shared" si="62"/>
        <v/>
      </c>
      <c r="CA15" s="4" t="str">
        <f t="shared" si="63"/>
        <v/>
      </c>
      <c r="CB15" s="4" t="str">
        <f t="shared" si="24"/>
        <v/>
      </c>
      <c r="CC15" s="4" t="str">
        <f t="shared" si="25"/>
        <v/>
      </c>
      <c r="CD15" s="4" t="str">
        <f t="shared" si="26"/>
        <v/>
      </c>
      <c r="CE15" s="4" t="str">
        <f t="shared" si="27"/>
        <v/>
      </c>
      <c r="CF15" s="4" t="str">
        <f t="shared" si="28"/>
        <v/>
      </c>
      <c r="CG15" s="4" t="str">
        <f t="shared" si="29"/>
        <v/>
      </c>
      <c r="CH15" s="4" t="str">
        <f t="shared" si="30"/>
        <v/>
      </c>
      <c r="CI15" s="4" t="str">
        <f t="shared" si="31"/>
        <v/>
      </c>
      <c r="CJ15" s="4" t="str">
        <f t="shared" si="32"/>
        <v/>
      </c>
      <c r="CK15" s="4" t="str">
        <f t="shared" si="33"/>
        <v/>
      </c>
      <c r="CL15" s="4" t="str">
        <f t="shared" si="34"/>
        <v/>
      </c>
      <c r="CM15" s="4" t="str">
        <f t="shared" si="64"/>
        <v/>
      </c>
      <c r="CN15" s="4" t="str">
        <f t="shared" si="65"/>
        <v/>
      </c>
      <c r="CO15" s="4" t="str">
        <f t="shared" si="66"/>
        <v/>
      </c>
      <c r="CP15" s="4" t="str">
        <f t="shared" si="67"/>
        <v/>
      </c>
      <c r="CQ15" s="4" t="str">
        <f t="shared" si="68"/>
        <v/>
      </c>
      <c r="CR15" s="4" t="str">
        <f t="shared" si="69"/>
        <v/>
      </c>
      <c r="CS15" s="4" t="str">
        <f t="shared" si="70"/>
        <v/>
      </c>
      <c r="CT15" s="4" t="str">
        <f t="shared" si="71"/>
        <v/>
      </c>
      <c r="CU15" s="4" t="str">
        <f t="shared" si="72"/>
        <v/>
      </c>
      <c r="CV15" s="4" t="str">
        <f t="shared" si="73"/>
        <v/>
      </c>
      <c r="CW15" s="4" t="str">
        <f t="shared" si="74"/>
        <v/>
      </c>
      <c r="CX15" s="4">
        <f t="shared" si="35"/>
        <v>0</v>
      </c>
      <c r="CY15" s="4" t="str">
        <f t="shared" si="36"/>
        <v>999:99.99</v>
      </c>
      <c r="CZ15" s="4" t="str">
        <f t="shared" si="37"/>
        <v>999:99.99</v>
      </c>
      <c r="DA15" s="4" t="str">
        <f t="shared" si="38"/>
        <v>999:99.99</v>
      </c>
      <c r="DB15" s="4" t="str">
        <f t="shared" si="39"/>
        <v>999:99.99</v>
      </c>
      <c r="DC15" s="4" t="str">
        <f t="shared" si="40"/>
        <v>999:99.99</v>
      </c>
      <c r="DD15" s="4" t="str">
        <f t="shared" si="41"/>
        <v>999:99.99</v>
      </c>
      <c r="DE15" s="4" t="str">
        <f t="shared" si="42"/>
        <v>999:99.99</v>
      </c>
      <c r="DF15" s="4" t="str">
        <f t="shared" si="43"/>
        <v>999:99.99</v>
      </c>
      <c r="DG15" s="4" t="str">
        <f t="shared" si="44"/>
        <v>999:99.99</v>
      </c>
      <c r="DH15" s="4" t="str">
        <f t="shared" si="45"/>
        <v>999:99.99</v>
      </c>
      <c r="DI15" s="4" t="str">
        <f t="shared" si="46"/>
        <v>999:99.99</v>
      </c>
      <c r="DJ15" s="4">
        <f t="shared" si="75"/>
        <v>0</v>
      </c>
      <c r="DK15" s="4">
        <f t="shared" si="76"/>
        <v>0</v>
      </c>
      <c r="DL15" s="4">
        <f t="shared" si="77"/>
        <v>0</v>
      </c>
      <c r="DM15" s="4" t="str">
        <f t="shared" si="47"/>
        <v>19000100</v>
      </c>
      <c r="DN15" s="4" t="str">
        <f t="shared" si="48"/>
        <v/>
      </c>
      <c r="DO15" s="4">
        <v>10</v>
      </c>
      <c r="DP15" s="4" t="s">
        <v>184</v>
      </c>
      <c r="DQ15" s="4" t="s">
        <v>203</v>
      </c>
      <c r="DS15" s="4">
        <v>10</v>
      </c>
      <c r="DT15" s="4" t="s">
        <v>230</v>
      </c>
      <c r="DU15" s="4" t="str">
        <f t="shared" si="49"/>
        <v/>
      </c>
      <c r="DV15" s="4" t="str">
        <f t="shared" si="50"/>
        <v/>
      </c>
      <c r="DW15" s="13">
        <v>12</v>
      </c>
      <c r="DX15" s="13" t="s">
        <v>186</v>
      </c>
      <c r="DY15" s="13">
        <v>2</v>
      </c>
      <c r="DZ15" s="13">
        <v>1</v>
      </c>
    </row>
    <row r="16" spans="1:132" ht="16.5" customHeight="1">
      <c r="A16" s="7" t="str">
        <f t="shared" si="78"/>
        <v/>
      </c>
      <c r="B16" s="81"/>
      <c r="C16" s="7" t="s">
        <v>192</v>
      </c>
      <c r="D16" s="82"/>
      <c r="E16" s="82"/>
      <c r="F16" s="82"/>
      <c r="G16" s="82"/>
      <c r="H16" s="149" t="str">
        <f t="shared" si="51"/>
        <v/>
      </c>
      <c r="I16" s="126"/>
      <c r="J16" s="113"/>
      <c r="K16" s="163"/>
      <c r="L16" s="126"/>
      <c r="M16" s="113"/>
      <c r="N16" s="163"/>
      <c r="O16" s="126"/>
      <c r="P16" s="113"/>
      <c r="Q16" s="163"/>
      <c r="R16" s="126"/>
      <c r="S16" s="113"/>
      <c r="T16" s="163"/>
      <c r="U16" s="126"/>
      <c r="V16" s="113"/>
      <c r="W16" s="163"/>
      <c r="X16" s="126"/>
      <c r="Y16" s="113"/>
      <c r="Z16" s="163"/>
      <c r="AA16" s="126"/>
      <c r="AB16" s="113"/>
      <c r="AC16" s="163"/>
      <c r="AD16" s="126"/>
      <c r="AE16" s="113"/>
      <c r="AF16" s="163"/>
      <c r="AG16" s="126"/>
      <c r="AH16" s="113"/>
      <c r="AI16" s="163"/>
      <c r="AJ16" s="126"/>
      <c r="AK16" s="113"/>
      <c r="AL16" s="126"/>
      <c r="AM16" s="113"/>
      <c r="AN16" s="7" t="str">
        <f t="shared" si="0"/>
        <v/>
      </c>
      <c r="AO16" s="154" t="str">
        <f t="shared" si="1"/>
        <v/>
      </c>
      <c r="AP16" s="154" t="str">
        <f>IF(B16="","",IF(DN16&gt;17,"一般",IF(ISERROR(VLOOKUP(DN16,DO$6:$DP$22,2,0)),"",VLOOKUP(DN16,DO$6:$DP$22,2,0))))</f>
        <v/>
      </c>
      <c r="AQ16" s="150" t="str">
        <f t="shared" si="52"/>
        <v/>
      </c>
      <c r="AR16" s="11">
        <f t="shared" si="2"/>
        <v>0</v>
      </c>
      <c r="AS16" s="11">
        <f t="shared" si="3"/>
        <v>0</v>
      </c>
      <c r="AT16" s="11">
        <f t="shared" si="4"/>
        <v>0</v>
      </c>
      <c r="AU16" s="11">
        <f t="shared" si="5"/>
        <v>0</v>
      </c>
      <c r="AV16" s="11">
        <f t="shared" si="6"/>
        <v>0</v>
      </c>
      <c r="AW16" s="11">
        <f t="shared" si="7"/>
        <v>0</v>
      </c>
      <c r="AX16" s="11">
        <f t="shared" si="8"/>
        <v>0</v>
      </c>
      <c r="AY16" s="11">
        <f t="shared" si="9"/>
        <v>0</v>
      </c>
      <c r="AZ16" s="11">
        <f t="shared" si="10"/>
        <v>0</v>
      </c>
      <c r="BA16" s="11">
        <f t="shared" si="11"/>
        <v>0</v>
      </c>
      <c r="BB16" s="11">
        <f t="shared" si="12"/>
        <v>0</v>
      </c>
      <c r="BC16" s="4" t="str">
        <f t="shared" si="13"/>
        <v/>
      </c>
      <c r="BD16" s="4" t="str">
        <f t="shared" si="14"/>
        <v/>
      </c>
      <c r="BE16" s="22"/>
      <c r="BF16"/>
      <c r="BG16" s="4">
        <f t="shared" si="15"/>
        <v>0</v>
      </c>
      <c r="BH16" s="4">
        <f t="shared" si="53"/>
        <v>0</v>
      </c>
      <c r="BI16" s="4" t="str">
        <f t="shared" si="54"/>
        <v/>
      </c>
      <c r="BJ16" s="4" t="str">
        <f t="shared" si="16"/>
        <v/>
      </c>
      <c r="BK16" s="11">
        <f t="shared" si="17"/>
        <v>0</v>
      </c>
      <c r="BL16" s="4" t="str">
        <f t="shared" si="55"/>
        <v/>
      </c>
      <c r="BM16" s="4">
        <v>0</v>
      </c>
      <c r="BN16" s="4" t="str">
        <f t="shared" si="18"/>
        <v xml:space="preserve"> </v>
      </c>
      <c r="BO16" s="4" t="str">
        <f t="shared" si="19"/>
        <v xml:space="preserve">  </v>
      </c>
      <c r="BP16" s="4" t="str">
        <f t="shared" si="20"/>
        <v/>
      </c>
      <c r="BQ16" s="4" t="str">
        <f t="shared" si="21"/>
        <v/>
      </c>
      <c r="BR16" s="4" t="str">
        <f t="shared" si="22"/>
        <v/>
      </c>
      <c r="BS16" s="4" t="str">
        <f t="shared" si="23"/>
        <v/>
      </c>
      <c r="BT16" s="4" t="str">
        <f t="shared" si="56"/>
        <v/>
      </c>
      <c r="BU16" s="4" t="str">
        <f t="shared" si="57"/>
        <v/>
      </c>
      <c r="BV16" s="4" t="str">
        <f t="shared" si="58"/>
        <v/>
      </c>
      <c r="BW16" s="4" t="str">
        <f t="shared" si="59"/>
        <v/>
      </c>
      <c r="BX16" s="4" t="str">
        <f t="shared" si="60"/>
        <v/>
      </c>
      <c r="BY16" s="4" t="str">
        <f t="shared" si="61"/>
        <v/>
      </c>
      <c r="BZ16" s="4" t="str">
        <f t="shared" si="62"/>
        <v/>
      </c>
      <c r="CA16" s="4" t="str">
        <f t="shared" si="63"/>
        <v/>
      </c>
      <c r="CB16" s="4" t="str">
        <f t="shared" si="24"/>
        <v/>
      </c>
      <c r="CC16" s="4" t="str">
        <f t="shared" si="25"/>
        <v/>
      </c>
      <c r="CD16" s="4" t="str">
        <f t="shared" si="26"/>
        <v/>
      </c>
      <c r="CE16" s="4" t="str">
        <f t="shared" si="27"/>
        <v/>
      </c>
      <c r="CF16" s="4" t="str">
        <f t="shared" si="28"/>
        <v/>
      </c>
      <c r="CG16" s="4" t="str">
        <f t="shared" si="29"/>
        <v/>
      </c>
      <c r="CH16" s="4" t="str">
        <f t="shared" si="30"/>
        <v/>
      </c>
      <c r="CI16" s="4" t="str">
        <f t="shared" si="31"/>
        <v/>
      </c>
      <c r="CJ16" s="4" t="str">
        <f t="shared" si="32"/>
        <v/>
      </c>
      <c r="CK16" s="4" t="str">
        <f t="shared" si="33"/>
        <v/>
      </c>
      <c r="CL16" s="4" t="str">
        <f t="shared" si="34"/>
        <v/>
      </c>
      <c r="CM16" s="4" t="str">
        <f t="shared" si="64"/>
        <v/>
      </c>
      <c r="CN16" s="4" t="str">
        <f t="shared" si="65"/>
        <v/>
      </c>
      <c r="CO16" s="4" t="str">
        <f t="shared" si="66"/>
        <v/>
      </c>
      <c r="CP16" s="4" t="str">
        <f t="shared" si="67"/>
        <v/>
      </c>
      <c r="CQ16" s="4" t="str">
        <f t="shared" si="68"/>
        <v/>
      </c>
      <c r="CR16" s="4" t="str">
        <f t="shared" si="69"/>
        <v/>
      </c>
      <c r="CS16" s="4" t="str">
        <f t="shared" si="70"/>
        <v/>
      </c>
      <c r="CT16" s="4" t="str">
        <f t="shared" si="71"/>
        <v/>
      </c>
      <c r="CU16" s="4" t="str">
        <f t="shared" si="72"/>
        <v/>
      </c>
      <c r="CV16" s="4" t="str">
        <f t="shared" si="73"/>
        <v/>
      </c>
      <c r="CW16" s="4" t="str">
        <f t="shared" si="74"/>
        <v/>
      </c>
      <c r="CX16" s="4">
        <f t="shared" si="35"/>
        <v>0</v>
      </c>
      <c r="CY16" s="4" t="str">
        <f t="shared" si="36"/>
        <v>999:99.99</v>
      </c>
      <c r="CZ16" s="4" t="str">
        <f t="shared" si="37"/>
        <v>999:99.99</v>
      </c>
      <c r="DA16" s="4" t="str">
        <f t="shared" si="38"/>
        <v>999:99.99</v>
      </c>
      <c r="DB16" s="4" t="str">
        <f t="shared" si="39"/>
        <v>999:99.99</v>
      </c>
      <c r="DC16" s="4" t="str">
        <f t="shared" si="40"/>
        <v>999:99.99</v>
      </c>
      <c r="DD16" s="4" t="str">
        <f t="shared" si="41"/>
        <v>999:99.99</v>
      </c>
      <c r="DE16" s="4" t="str">
        <f t="shared" si="42"/>
        <v>999:99.99</v>
      </c>
      <c r="DF16" s="4" t="str">
        <f t="shared" si="43"/>
        <v>999:99.99</v>
      </c>
      <c r="DG16" s="4" t="str">
        <f t="shared" si="44"/>
        <v>999:99.99</v>
      </c>
      <c r="DH16" s="4" t="str">
        <f t="shared" si="45"/>
        <v>999:99.99</v>
      </c>
      <c r="DI16" s="4" t="str">
        <f t="shared" si="46"/>
        <v>999:99.99</v>
      </c>
      <c r="DJ16" s="4">
        <f t="shared" si="75"/>
        <v>0</v>
      </c>
      <c r="DK16" s="4">
        <f t="shared" si="76"/>
        <v>0</v>
      </c>
      <c r="DL16" s="4">
        <f t="shared" si="77"/>
        <v>0</v>
      </c>
      <c r="DM16" s="4" t="str">
        <f t="shared" si="47"/>
        <v>19000100</v>
      </c>
      <c r="DN16" s="4" t="str">
        <f t="shared" si="48"/>
        <v/>
      </c>
      <c r="DO16" s="4">
        <v>11</v>
      </c>
      <c r="DP16" s="4" t="s">
        <v>185</v>
      </c>
      <c r="DQ16" s="4" t="s">
        <v>203</v>
      </c>
      <c r="DS16" s="4">
        <v>11</v>
      </c>
      <c r="DT16" s="4" t="s">
        <v>231</v>
      </c>
      <c r="DU16" s="4" t="str">
        <f t="shared" si="49"/>
        <v/>
      </c>
      <c r="DV16" s="4" t="str">
        <f t="shared" si="50"/>
        <v/>
      </c>
      <c r="DW16" s="13">
        <v>13</v>
      </c>
      <c r="DX16" s="13" t="s">
        <v>187</v>
      </c>
      <c r="DY16" s="13">
        <v>2</v>
      </c>
      <c r="DZ16" s="13">
        <v>2</v>
      </c>
    </row>
    <row r="17" spans="1:130" ht="16.5" customHeight="1">
      <c r="A17" s="7" t="str">
        <f t="shared" si="78"/>
        <v/>
      </c>
      <c r="B17" s="81"/>
      <c r="C17" s="7" t="s">
        <v>192</v>
      </c>
      <c r="D17" s="82"/>
      <c r="E17" s="82"/>
      <c r="F17" s="82"/>
      <c r="G17" s="82"/>
      <c r="H17" s="149" t="str">
        <f t="shared" si="51"/>
        <v/>
      </c>
      <c r="I17" s="126"/>
      <c r="J17" s="113"/>
      <c r="K17" s="163"/>
      <c r="L17" s="126"/>
      <c r="M17" s="113"/>
      <c r="N17" s="163"/>
      <c r="O17" s="126"/>
      <c r="P17" s="113"/>
      <c r="Q17" s="163"/>
      <c r="R17" s="126"/>
      <c r="S17" s="113"/>
      <c r="T17" s="163"/>
      <c r="U17" s="126"/>
      <c r="V17" s="113"/>
      <c r="W17" s="163"/>
      <c r="X17" s="126"/>
      <c r="Y17" s="113"/>
      <c r="Z17" s="163"/>
      <c r="AA17" s="126"/>
      <c r="AB17" s="113"/>
      <c r="AC17" s="163"/>
      <c r="AD17" s="126"/>
      <c r="AE17" s="113"/>
      <c r="AF17" s="163"/>
      <c r="AG17" s="126"/>
      <c r="AH17" s="113"/>
      <c r="AI17" s="163"/>
      <c r="AJ17" s="126"/>
      <c r="AK17" s="113"/>
      <c r="AL17" s="126"/>
      <c r="AM17" s="113"/>
      <c r="AN17" s="7" t="str">
        <f t="shared" si="0"/>
        <v/>
      </c>
      <c r="AO17" s="154" t="str">
        <f t="shared" si="1"/>
        <v/>
      </c>
      <c r="AP17" s="154" t="str">
        <f>IF(B17="","",IF(DN17&gt;17,"一般",IF(ISERROR(VLOOKUP(DN17,DO$6:$DP$22,2,0)),"",VLOOKUP(DN17,DO$6:$DP$22,2,0))))</f>
        <v/>
      </c>
      <c r="AQ17" s="150" t="str">
        <f t="shared" si="52"/>
        <v/>
      </c>
      <c r="AR17" s="11">
        <f t="shared" si="2"/>
        <v>0</v>
      </c>
      <c r="AS17" s="11">
        <f t="shared" si="3"/>
        <v>0</v>
      </c>
      <c r="AT17" s="11">
        <f t="shared" si="4"/>
        <v>0</v>
      </c>
      <c r="AU17" s="11">
        <f t="shared" si="5"/>
        <v>0</v>
      </c>
      <c r="AV17" s="11">
        <f t="shared" si="6"/>
        <v>0</v>
      </c>
      <c r="AW17" s="11">
        <f t="shared" si="7"/>
        <v>0</v>
      </c>
      <c r="AX17" s="11">
        <f t="shared" si="8"/>
        <v>0</v>
      </c>
      <c r="AY17" s="11">
        <f t="shared" si="9"/>
        <v>0</v>
      </c>
      <c r="AZ17" s="11">
        <f t="shared" si="10"/>
        <v>0</v>
      </c>
      <c r="BA17" s="11">
        <f t="shared" si="11"/>
        <v>0</v>
      </c>
      <c r="BB17" s="11">
        <f t="shared" si="12"/>
        <v>0</v>
      </c>
      <c r="BC17" s="4" t="str">
        <f t="shared" si="13"/>
        <v/>
      </c>
      <c r="BD17" s="4" t="str">
        <f t="shared" si="14"/>
        <v/>
      </c>
      <c r="BE17" s="22"/>
      <c r="BG17" s="4">
        <f t="shared" si="15"/>
        <v>0</v>
      </c>
      <c r="BH17" s="4">
        <f t="shared" si="53"/>
        <v>0</v>
      </c>
      <c r="BI17" s="4" t="str">
        <f t="shared" si="54"/>
        <v/>
      </c>
      <c r="BJ17" s="4" t="str">
        <f t="shared" si="16"/>
        <v/>
      </c>
      <c r="BK17" s="11">
        <f t="shared" si="17"/>
        <v>0</v>
      </c>
      <c r="BL17" s="4" t="str">
        <f t="shared" si="55"/>
        <v/>
      </c>
      <c r="BM17" s="4">
        <v>0</v>
      </c>
      <c r="BN17" s="4" t="str">
        <f t="shared" si="18"/>
        <v xml:space="preserve"> </v>
      </c>
      <c r="BO17" s="4" t="str">
        <f t="shared" si="19"/>
        <v xml:space="preserve">  </v>
      </c>
      <c r="BP17" s="4" t="str">
        <f t="shared" si="20"/>
        <v/>
      </c>
      <c r="BQ17" s="4" t="str">
        <f t="shared" si="21"/>
        <v/>
      </c>
      <c r="BR17" s="4" t="str">
        <f t="shared" si="22"/>
        <v/>
      </c>
      <c r="BS17" s="4" t="str">
        <f t="shared" si="23"/>
        <v/>
      </c>
      <c r="BT17" s="4" t="str">
        <f t="shared" si="56"/>
        <v/>
      </c>
      <c r="BU17" s="4" t="str">
        <f t="shared" si="57"/>
        <v/>
      </c>
      <c r="BV17" s="4" t="str">
        <f t="shared" si="58"/>
        <v/>
      </c>
      <c r="BW17" s="4" t="str">
        <f t="shared" si="59"/>
        <v/>
      </c>
      <c r="BX17" s="4" t="str">
        <f t="shared" si="60"/>
        <v/>
      </c>
      <c r="BY17" s="4" t="str">
        <f t="shared" si="61"/>
        <v/>
      </c>
      <c r="BZ17" s="4" t="str">
        <f t="shared" si="62"/>
        <v/>
      </c>
      <c r="CA17" s="4" t="str">
        <f t="shared" si="63"/>
        <v/>
      </c>
      <c r="CB17" s="4" t="str">
        <f t="shared" si="24"/>
        <v/>
      </c>
      <c r="CC17" s="4" t="str">
        <f t="shared" si="25"/>
        <v/>
      </c>
      <c r="CD17" s="4" t="str">
        <f t="shared" si="26"/>
        <v/>
      </c>
      <c r="CE17" s="4" t="str">
        <f t="shared" si="27"/>
        <v/>
      </c>
      <c r="CF17" s="4" t="str">
        <f t="shared" si="28"/>
        <v/>
      </c>
      <c r="CG17" s="4" t="str">
        <f t="shared" si="29"/>
        <v/>
      </c>
      <c r="CH17" s="4" t="str">
        <f t="shared" si="30"/>
        <v/>
      </c>
      <c r="CI17" s="4" t="str">
        <f t="shared" si="31"/>
        <v/>
      </c>
      <c r="CJ17" s="4" t="str">
        <f t="shared" si="32"/>
        <v/>
      </c>
      <c r="CK17" s="4" t="str">
        <f t="shared" si="33"/>
        <v/>
      </c>
      <c r="CL17" s="4" t="str">
        <f t="shared" si="34"/>
        <v/>
      </c>
      <c r="CM17" s="4" t="str">
        <f t="shared" si="64"/>
        <v/>
      </c>
      <c r="CN17" s="4" t="str">
        <f t="shared" si="65"/>
        <v/>
      </c>
      <c r="CO17" s="4" t="str">
        <f t="shared" si="66"/>
        <v/>
      </c>
      <c r="CP17" s="4" t="str">
        <f t="shared" si="67"/>
        <v/>
      </c>
      <c r="CQ17" s="4" t="str">
        <f t="shared" si="68"/>
        <v/>
      </c>
      <c r="CR17" s="4" t="str">
        <f t="shared" si="69"/>
        <v/>
      </c>
      <c r="CS17" s="4" t="str">
        <f t="shared" si="70"/>
        <v/>
      </c>
      <c r="CT17" s="4" t="str">
        <f t="shared" si="71"/>
        <v/>
      </c>
      <c r="CU17" s="4" t="str">
        <f t="shared" si="72"/>
        <v/>
      </c>
      <c r="CV17" s="4" t="str">
        <f t="shared" si="73"/>
        <v/>
      </c>
      <c r="CW17" s="4" t="str">
        <f t="shared" si="74"/>
        <v/>
      </c>
      <c r="CX17" s="4">
        <f t="shared" si="35"/>
        <v>0</v>
      </c>
      <c r="CY17" s="4" t="str">
        <f t="shared" si="36"/>
        <v>999:99.99</v>
      </c>
      <c r="CZ17" s="4" t="str">
        <f t="shared" si="37"/>
        <v>999:99.99</v>
      </c>
      <c r="DA17" s="4" t="str">
        <f t="shared" si="38"/>
        <v>999:99.99</v>
      </c>
      <c r="DB17" s="4" t="str">
        <f t="shared" si="39"/>
        <v>999:99.99</v>
      </c>
      <c r="DC17" s="4" t="str">
        <f t="shared" si="40"/>
        <v>999:99.99</v>
      </c>
      <c r="DD17" s="4" t="str">
        <f t="shared" si="41"/>
        <v>999:99.99</v>
      </c>
      <c r="DE17" s="4" t="str">
        <f t="shared" si="42"/>
        <v>999:99.99</v>
      </c>
      <c r="DF17" s="4" t="str">
        <f t="shared" si="43"/>
        <v>999:99.99</v>
      </c>
      <c r="DG17" s="4" t="str">
        <f t="shared" si="44"/>
        <v>999:99.99</v>
      </c>
      <c r="DH17" s="4" t="str">
        <f t="shared" si="45"/>
        <v>999:99.99</v>
      </c>
      <c r="DI17" s="4" t="str">
        <f t="shared" si="46"/>
        <v>999:99.99</v>
      </c>
      <c r="DJ17" s="4">
        <f t="shared" si="75"/>
        <v>0</v>
      </c>
      <c r="DK17" s="4">
        <f t="shared" si="76"/>
        <v>0</v>
      </c>
      <c r="DL17" s="4">
        <f t="shared" si="77"/>
        <v>0</v>
      </c>
      <c r="DM17" s="4" t="str">
        <f t="shared" si="47"/>
        <v>19000100</v>
      </c>
      <c r="DN17" s="4" t="str">
        <f t="shared" si="48"/>
        <v/>
      </c>
      <c r="DO17" s="4">
        <v>12</v>
      </c>
      <c r="DP17" s="4" t="s">
        <v>186</v>
      </c>
      <c r="DQ17" s="4" t="s">
        <v>261</v>
      </c>
      <c r="DS17" s="4">
        <v>12</v>
      </c>
      <c r="DT17" s="4" t="s">
        <v>231</v>
      </c>
      <c r="DU17" s="4" t="str">
        <f t="shared" si="49"/>
        <v/>
      </c>
      <c r="DV17" s="4" t="str">
        <f t="shared" si="50"/>
        <v/>
      </c>
      <c r="DW17" s="13">
        <v>14</v>
      </c>
      <c r="DX17" s="13" t="s">
        <v>188</v>
      </c>
      <c r="DY17" s="13">
        <v>2</v>
      </c>
      <c r="DZ17" s="13">
        <v>3</v>
      </c>
    </row>
    <row r="18" spans="1:130" ht="16.5" customHeight="1">
      <c r="A18" s="7" t="str">
        <f t="shared" si="78"/>
        <v/>
      </c>
      <c r="B18" s="81"/>
      <c r="C18" s="7" t="s">
        <v>192</v>
      </c>
      <c r="D18" s="82"/>
      <c r="E18" s="82"/>
      <c r="F18" s="82"/>
      <c r="G18" s="82"/>
      <c r="H18" s="149" t="str">
        <f t="shared" si="51"/>
        <v/>
      </c>
      <c r="I18" s="126"/>
      <c r="J18" s="113"/>
      <c r="K18" s="163"/>
      <c r="L18" s="126"/>
      <c r="M18" s="113"/>
      <c r="N18" s="163"/>
      <c r="O18" s="126"/>
      <c r="P18" s="113"/>
      <c r="Q18" s="163"/>
      <c r="R18" s="126"/>
      <c r="S18" s="113"/>
      <c r="T18" s="163"/>
      <c r="U18" s="126"/>
      <c r="V18" s="113"/>
      <c r="W18" s="163"/>
      <c r="X18" s="126"/>
      <c r="Y18" s="113"/>
      <c r="Z18" s="163"/>
      <c r="AA18" s="126"/>
      <c r="AB18" s="113"/>
      <c r="AC18" s="163"/>
      <c r="AD18" s="126"/>
      <c r="AE18" s="113"/>
      <c r="AF18" s="163"/>
      <c r="AG18" s="126"/>
      <c r="AH18" s="113"/>
      <c r="AI18" s="163"/>
      <c r="AJ18" s="126"/>
      <c r="AK18" s="113"/>
      <c r="AL18" s="126"/>
      <c r="AM18" s="113"/>
      <c r="AN18" s="7" t="str">
        <f t="shared" si="0"/>
        <v/>
      </c>
      <c r="AO18" s="154" t="str">
        <f t="shared" si="1"/>
        <v/>
      </c>
      <c r="AP18" s="154" t="str">
        <f>IF(B18="","",IF(DN18&gt;17,"一般",IF(ISERROR(VLOOKUP(DN18,DO$6:$DP$22,2,0)),"",VLOOKUP(DN18,DO$6:$DP$22,2,0))))</f>
        <v/>
      </c>
      <c r="AQ18" s="150" t="str">
        <f t="shared" si="52"/>
        <v/>
      </c>
      <c r="AR18" s="11">
        <f t="shared" si="2"/>
        <v>0</v>
      </c>
      <c r="AS18" s="11">
        <f t="shared" si="3"/>
        <v>0</v>
      </c>
      <c r="AT18" s="11">
        <f t="shared" si="4"/>
        <v>0</v>
      </c>
      <c r="AU18" s="11">
        <f t="shared" si="5"/>
        <v>0</v>
      </c>
      <c r="AV18" s="11">
        <f t="shared" si="6"/>
        <v>0</v>
      </c>
      <c r="AW18" s="11">
        <f t="shared" si="7"/>
        <v>0</v>
      </c>
      <c r="AX18" s="11">
        <f t="shared" si="8"/>
        <v>0</v>
      </c>
      <c r="AY18" s="11">
        <f t="shared" si="9"/>
        <v>0</v>
      </c>
      <c r="AZ18" s="11">
        <f t="shared" si="10"/>
        <v>0</v>
      </c>
      <c r="BA18" s="11">
        <f t="shared" si="11"/>
        <v>0</v>
      </c>
      <c r="BB18" s="11">
        <f t="shared" si="12"/>
        <v>0</v>
      </c>
      <c r="BC18" s="4" t="str">
        <f t="shared" si="13"/>
        <v/>
      </c>
      <c r="BD18" s="4" t="str">
        <f t="shared" si="14"/>
        <v/>
      </c>
      <c r="BE18" s="22"/>
      <c r="BG18" s="4">
        <f t="shared" si="15"/>
        <v>0</v>
      </c>
      <c r="BH18" s="4">
        <f t="shared" si="53"/>
        <v>0</v>
      </c>
      <c r="BI18" s="4" t="str">
        <f t="shared" si="54"/>
        <v/>
      </c>
      <c r="BJ18" s="4" t="str">
        <f t="shared" si="16"/>
        <v/>
      </c>
      <c r="BK18" s="11">
        <f t="shared" si="17"/>
        <v>0</v>
      </c>
      <c r="BL18" s="4" t="str">
        <f t="shared" si="55"/>
        <v/>
      </c>
      <c r="BM18" s="4">
        <v>0</v>
      </c>
      <c r="BN18" s="4" t="str">
        <f t="shared" si="18"/>
        <v xml:space="preserve"> </v>
      </c>
      <c r="BO18" s="4" t="str">
        <f t="shared" si="19"/>
        <v xml:space="preserve">  </v>
      </c>
      <c r="BP18" s="4" t="str">
        <f t="shared" si="20"/>
        <v/>
      </c>
      <c r="BQ18" s="4" t="str">
        <f t="shared" si="21"/>
        <v/>
      </c>
      <c r="BR18" s="4" t="str">
        <f t="shared" si="22"/>
        <v/>
      </c>
      <c r="BS18" s="4" t="str">
        <f t="shared" si="23"/>
        <v/>
      </c>
      <c r="BT18" s="4" t="str">
        <f t="shared" si="56"/>
        <v/>
      </c>
      <c r="BU18" s="4" t="str">
        <f t="shared" si="57"/>
        <v/>
      </c>
      <c r="BV18" s="4" t="str">
        <f t="shared" si="58"/>
        <v/>
      </c>
      <c r="BW18" s="4" t="str">
        <f t="shared" si="59"/>
        <v/>
      </c>
      <c r="BX18" s="4" t="str">
        <f t="shared" si="60"/>
        <v/>
      </c>
      <c r="BY18" s="4" t="str">
        <f t="shared" si="61"/>
        <v/>
      </c>
      <c r="BZ18" s="4" t="str">
        <f t="shared" si="62"/>
        <v/>
      </c>
      <c r="CA18" s="4" t="str">
        <f t="shared" si="63"/>
        <v/>
      </c>
      <c r="CB18" s="4" t="str">
        <f t="shared" si="24"/>
        <v/>
      </c>
      <c r="CC18" s="4" t="str">
        <f t="shared" si="25"/>
        <v/>
      </c>
      <c r="CD18" s="4" t="str">
        <f t="shared" si="26"/>
        <v/>
      </c>
      <c r="CE18" s="4" t="str">
        <f t="shared" si="27"/>
        <v/>
      </c>
      <c r="CF18" s="4" t="str">
        <f t="shared" si="28"/>
        <v/>
      </c>
      <c r="CG18" s="4" t="str">
        <f t="shared" si="29"/>
        <v/>
      </c>
      <c r="CH18" s="4" t="str">
        <f t="shared" si="30"/>
        <v/>
      </c>
      <c r="CI18" s="4" t="str">
        <f t="shared" si="31"/>
        <v/>
      </c>
      <c r="CJ18" s="4" t="str">
        <f t="shared" si="32"/>
        <v/>
      </c>
      <c r="CK18" s="4" t="str">
        <f t="shared" si="33"/>
        <v/>
      </c>
      <c r="CL18" s="4" t="str">
        <f t="shared" si="34"/>
        <v/>
      </c>
      <c r="CM18" s="4" t="str">
        <f t="shared" si="64"/>
        <v/>
      </c>
      <c r="CN18" s="4" t="str">
        <f t="shared" si="65"/>
        <v/>
      </c>
      <c r="CO18" s="4" t="str">
        <f t="shared" si="66"/>
        <v/>
      </c>
      <c r="CP18" s="4" t="str">
        <f t="shared" si="67"/>
        <v/>
      </c>
      <c r="CQ18" s="4" t="str">
        <f t="shared" si="68"/>
        <v/>
      </c>
      <c r="CR18" s="4" t="str">
        <f t="shared" si="69"/>
        <v/>
      </c>
      <c r="CS18" s="4" t="str">
        <f t="shared" si="70"/>
        <v/>
      </c>
      <c r="CT18" s="4" t="str">
        <f t="shared" si="71"/>
        <v/>
      </c>
      <c r="CU18" s="4" t="str">
        <f t="shared" si="72"/>
        <v/>
      </c>
      <c r="CV18" s="4" t="str">
        <f t="shared" si="73"/>
        <v/>
      </c>
      <c r="CW18" s="4" t="str">
        <f t="shared" si="74"/>
        <v/>
      </c>
      <c r="CX18" s="4">
        <f t="shared" si="35"/>
        <v>0</v>
      </c>
      <c r="CY18" s="4" t="str">
        <f t="shared" si="36"/>
        <v>999:99.99</v>
      </c>
      <c r="CZ18" s="4" t="str">
        <f t="shared" si="37"/>
        <v>999:99.99</v>
      </c>
      <c r="DA18" s="4" t="str">
        <f t="shared" si="38"/>
        <v>999:99.99</v>
      </c>
      <c r="DB18" s="4" t="str">
        <f t="shared" si="39"/>
        <v>999:99.99</v>
      </c>
      <c r="DC18" s="4" t="str">
        <f t="shared" si="40"/>
        <v>999:99.99</v>
      </c>
      <c r="DD18" s="4" t="str">
        <f t="shared" si="41"/>
        <v>999:99.99</v>
      </c>
      <c r="DE18" s="4" t="str">
        <f t="shared" si="42"/>
        <v>999:99.99</v>
      </c>
      <c r="DF18" s="4" t="str">
        <f t="shared" si="43"/>
        <v>999:99.99</v>
      </c>
      <c r="DG18" s="4" t="str">
        <f t="shared" si="44"/>
        <v>999:99.99</v>
      </c>
      <c r="DH18" s="4" t="str">
        <f t="shared" si="45"/>
        <v>999:99.99</v>
      </c>
      <c r="DI18" s="4" t="str">
        <f t="shared" si="46"/>
        <v>999:99.99</v>
      </c>
      <c r="DJ18" s="4">
        <f t="shared" si="75"/>
        <v>0</v>
      </c>
      <c r="DK18" s="4">
        <f t="shared" si="76"/>
        <v>0</v>
      </c>
      <c r="DL18" s="4">
        <f t="shared" si="77"/>
        <v>0</v>
      </c>
      <c r="DM18" s="4" t="str">
        <f t="shared" si="47"/>
        <v>19000100</v>
      </c>
      <c r="DN18" s="4" t="str">
        <f t="shared" si="48"/>
        <v/>
      </c>
      <c r="DO18" s="4">
        <v>13</v>
      </c>
      <c r="DP18" s="4" t="s">
        <v>187</v>
      </c>
      <c r="DQ18" s="4" t="s">
        <v>262</v>
      </c>
      <c r="DS18" s="4">
        <v>13</v>
      </c>
      <c r="DT18" s="4" t="s">
        <v>232</v>
      </c>
      <c r="DU18" s="4" t="str">
        <f t="shared" si="49"/>
        <v/>
      </c>
      <c r="DV18" s="4" t="str">
        <f t="shared" si="50"/>
        <v/>
      </c>
      <c r="DW18" s="13">
        <v>15</v>
      </c>
      <c r="DX18" s="13" t="s">
        <v>189</v>
      </c>
      <c r="DY18" s="13">
        <v>3</v>
      </c>
      <c r="DZ18" s="13">
        <v>1</v>
      </c>
    </row>
    <row r="19" spans="1:130" ht="16.5" customHeight="1">
      <c r="A19" s="7" t="str">
        <f t="shared" si="78"/>
        <v/>
      </c>
      <c r="B19" s="81"/>
      <c r="C19" s="7" t="s">
        <v>192</v>
      </c>
      <c r="D19" s="82"/>
      <c r="E19" s="82"/>
      <c r="F19" s="82"/>
      <c r="G19" s="82"/>
      <c r="H19" s="149" t="str">
        <f t="shared" si="51"/>
        <v/>
      </c>
      <c r="I19" s="126"/>
      <c r="J19" s="113"/>
      <c r="K19" s="163"/>
      <c r="L19" s="126"/>
      <c r="M19" s="113"/>
      <c r="N19" s="163"/>
      <c r="O19" s="126"/>
      <c r="P19" s="113"/>
      <c r="Q19" s="163"/>
      <c r="R19" s="126"/>
      <c r="S19" s="113"/>
      <c r="T19" s="163"/>
      <c r="U19" s="126"/>
      <c r="V19" s="113"/>
      <c r="W19" s="163"/>
      <c r="X19" s="126"/>
      <c r="Y19" s="113"/>
      <c r="Z19" s="163"/>
      <c r="AA19" s="126"/>
      <c r="AB19" s="113"/>
      <c r="AC19" s="163"/>
      <c r="AD19" s="126"/>
      <c r="AE19" s="113"/>
      <c r="AF19" s="163"/>
      <c r="AG19" s="126"/>
      <c r="AH19" s="113"/>
      <c r="AI19" s="163"/>
      <c r="AJ19" s="126"/>
      <c r="AK19" s="113"/>
      <c r="AL19" s="126"/>
      <c r="AM19" s="113"/>
      <c r="AN19" s="7" t="str">
        <f t="shared" si="0"/>
        <v/>
      </c>
      <c r="AO19" s="154" t="str">
        <f t="shared" si="1"/>
        <v/>
      </c>
      <c r="AP19" s="154" t="str">
        <f>IF(B19="","",IF(DN19&gt;17,"一般",IF(ISERROR(VLOOKUP(DN19,DO$6:$DP$22,2,0)),"",VLOOKUP(DN19,DO$6:$DP$22,2,0))))</f>
        <v/>
      </c>
      <c r="AQ19" s="150" t="str">
        <f t="shared" si="52"/>
        <v/>
      </c>
      <c r="AR19" s="11">
        <f t="shared" si="2"/>
        <v>0</v>
      </c>
      <c r="AS19" s="11">
        <f t="shared" si="3"/>
        <v>0</v>
      </c>
      <c r="AT19" s="11">
        <f t="shared" si="4"/>
        <v>0</v>
      </c>
      <c r="AU19" s="11">
        <f t="shared" si="5"/>
        <v>0</v>
      </c>
      <c r="AV19" s="11">
        <f t="shared" si="6"/>
        <v>0</v>
      </c>
      <c r="AW19" s="11">
        <f t="shared" si="7"/>
        <v>0</v>
      </c>
      <c r="AX19" s="11">
        <f t="shared" si="8"/>
        <v>0</v>
      </c>
      <c r="AY19" s="11">
        <f t="shared" si="9"/>
        <v>0</v>
      </c>
      <c r="AZ19" s="11">
        <f t="shared" si="10"/>
        <v>0</v>
      </c>
      <c r="BA19" s="11">
        <f t="shared" si="11"/>
        <v>0</v>
      </c>
      <c r="BB19" s="11">
        <f t="shared" si="12"/>
        <v>0</v>
      </c>
      <c r="BC19" s="4" t="str">
        <f t="shared" si="13"/>
        <v/>
      </c>
      <c r="BD19" s="4" t="str">
        <f t="shared" si="14"/>
        <v/>
      </c>
      <c r="BE19" s="22"/>
      <c r="BF19"/>
      <c r="BG19" s="4">
        <f t="shared" si="15"/>
        <v>0</v>
      </c>
      <c r="BH19" s="4">
        <f t="shared" si="53"/>
        <v>0</v>
      </c>
      <c r="BI19" s="4" t="str">
        <f t="shared" si="54"/>
        <v/>
      </c>
      <c r="BJ19" s="4" t="str">
        <f t="shared" si="16"/>
        <v/>
      </c>
      <c r="BK19" s="11">
        <f t="shared" si="17"/>
        <v>0</v>
      </c>
      <c r="BL19" s="4" t="str">
        <f t="shared" si="55"/>
        <v/>
      </c>
      <c r="BM19" s="4">
        <v>0</v>
      </c>
      <c r="BN19" s="4" t="str">
        <f t="shared" si="18"/>
        <v xml:space="preserve"> </v>
      </c>
      <c r="BO19" s="4" t="str">
        <f t="shared" si="19"/>
        <v xml:space="preserve">  </v>
      </c>
      <c r="BP19" s="4" t="str">
        <f t="shared" si="20"/>
        <v/>
      </c>
      <c r="BQ19" s="4" t="str">
        <f t="shared" si="21"/>
        <v/>
      </c>
      <c r="BR19" s="4" t="str">
        <f t="shared" si="22"/>
        <v/>
      </c>
      <c r="BS19" s="4" t="str">
        <f t="shared" si="23"/>
        <v/>
      </c>
      <c r="BT19" s="4" t="str">
        <f t="shared" si="56"/>
        <v/>
      </c>
      <c r="BU19" s="4" t="str">
        <f t="shared" si="57"/>
        <v/>
      </c>
      <c r="BV19" s="4" t="str">
        <f t="shared" si="58"/>
        <v/>
      </c>
      <c r="BW19" s="4" t="str">
        <f t="shared" si="59"/>
        <v/>
      </c>
      <c r="BX19" s="4" t="str">
        <f t="shared" si="60"/>
        <v/>
      </c>
      <c r="BY19" s="4" t="str">
        <f t="shared" si="61"/>
        <v/>
      </c>
      <c r="BZ19" s="4" t="str">
        <f t="shared" si="62"/>
        <v/>
      </c>
      <c r="CA19" s="4" t="str">
        <f t="shared" si="63"/>
        <v/>
      </c>
      <c r="CB19" s="4" t="str">
        <f t="shared" si="24"/>
        <v/>
      </c>
      <c r="CC19" s="4" t="str">
        <f t="shared" si="25"/>
        <v/>
      </c>
      <c r="CD19" s="4" t="str">
        <f t="shared" si="26"/>
        <v/>
      </c>
      <c r="CE19" s="4" t="str">
        <f t="shared" si="27"/>
        <v/>
      </c>
      <c r="CF19" s="4" t="str">
        <f t="shared" si="28"/>
        <v/>
      </c>
      <c r="CG19" s="4" t="str">
        <f t="shared" si="29"/>
        <v/>
      </c>
      <c r="CH19" s="4" t="str">
        <f t="shared" si="30"/>
        <v/>
      </c>
      <c r="CI19" s="4" t="str">
        <f t="shared" si="31"/>
        <v/>
      </c>
      <c r="CJ19" s="4" t="str">
        <f t="shared" si="32"/>
        <v/>
      </c>
      <c r="CK19" s="4" t="str">
        <f t="shared" si="33"/>
        <v/>
      </c>
      <c r="CL19" s="4" t="str">
        <f t="shared" si="34"/>
        <v/>
      </c>
      <c r="CM19" s="4" t="str">
        <f t="shared" si="64"/>
        <v/>
      </c>
      <c r="CN19" s="4" t="str">
        <f t="shared" si="65"/>
        <v/>
      </c>
      <c r="CO19" s="4" t="str">
        <f t="shared" si="66"/>
        <v/>
      </c>
      <c r="CP19" s="4" t="str">
        <f t="shared" si="67"/>
        <v/>
      </c>
      <c r="CQ19" s="4" t="str">
        <f t="shared" si="68"/>
        <v/>
      </c>
      <c r="CR19" s="4" t="str">
        <f t="shared" si="69"/>
        <v/>
      </c>
      <c r="CS19" s="4" t="str">
        <f t="shared" si="70"/>
        <v/>
      </c>
      <c r="CT19" s="4" t="str">
        <f t="shared" si="71"/>
        <v/>
      </c>
      <c r="CU19" s="4" t="str">
        <f t="shared" si="72"/>
        <v/>
      </c>
      <c r="CV19" s="4" t="str">
        <f t="shared" si="73"/>
        <v/>
      </c>
      <c r="CW19" s="4" t="str">
        <f t="shared" si="74"/>
        <v/>
      </c>
      <c r="CX19" s="4">
        <f t="shared" si="35"/>
        <v>0</v>
      </c>
      <c r="CY19" s="4" t="str">
        <f t="shared" si="36"/>
        <v>999:99.99</v>
      </c>
      <c r="CZ19" s="4" t="str">
        <f t="shared" si="37"/>
        <v>999:99.99</v>
      </c>
      <c r="DA19" s="4" t="str">
        <f t="shared" si="38"/>
        <v>999:99.99</v>
      </c>
      <c r="DB19" s="4" t="str">
        <f t="shared" si="39"/>
        <v>999:99.99</v>
      </c>
      <c r="DC19" s="4" t="str">
        <f t="shared" si="40"/>
        <v>999:99.99</v>
      </c>
      <c r="DD19" s="4" t="str">
        <f t="shared" si="41"/>
        <v>999:99.99</v>
      </c>
      <c r="DE19" s="4" t="str">
        <f t="shared" si="42"/>
        <v>999:99.99</v>
      </c>
      <c r="DF19" s="4" t="str">
        <f t="shared" si="43"/>
        <v>999:99.99</v>
      </c>
      <c r="DG19" s="4" t="str">
        <f t="shared" si="44"/>
        <v>999:99.99</v>
      </c>
      <c r="DH19" s="4" t="str">
        <f t="shared" si="45"/>
        <v>999:99.99</v>
      </c>
      <c r="DI19" s="4" t="str">
        <f t="shared" si="46"/>
        <v>999:99.99</v>
      </c>
      <c r="DJ19" s="4">
        <f t="shared" si="75"/>
        <v>0</v>
      </c>
      <c r="DK19" s="4">
        <f t="shared" si="76"/>
        <v>0</v>
      </c>
      <c r="DL19" s="4">
        <f t="shared" si="77"/>
        <v>0</v>
      </c>
      <c r="DM19" s="4" t="str">
        <f t="shared" si="47"/>
        <v>19000100</v>
      </c>
      <c r="DN19" s="4" t="str">
        <f t="shared" si="48"/>
        <v/>
      </c>
      <c r="DO19" s="4">
        <v>14</v>
      </c>
      <c r="DP19" s="4" t="s">
        <v>188</v>
      </c>
      <c r="DQ19" s="4" t="s">
        <v>262</v>
      </c>
      <c r="DS19" s="4">
        <v>14</v>
      </c>
      <c r="DT19" s="4" t="s">
        <v>233</v>
      </c>
      <c r="DU19" s="4" t="str">
        <f t="shared" si="49"/>
        <v/>
      </c>
      <c r="DV19" s="4" t="str">
        <f t="shared" si="50"/>
        <v/>
      </c>
      <c r="DW19" s="13">
        <v>16</v>
      </c>
      <c r="DX19" s="13" t="s">
        <v>190</v>
      </c>
      <c r="DY19" s="13">
        <v>3</v>
      </c>
      <c r="DZ19" s="13">
        <v>2</v>
      </c>
    </row>
    <row r="20" spans="1:130" ht="16.5" customHeight="1">
      <c r="A20" s="7" t="str">
        <f t="shared" si="78"/>
        <v/>
      </c>
      <c r="B20" s="81"/>
      <c r="C20" s="7" t="s">
        <v>192</v>
      </c>
      <c r="D20" s="82"/>
      <c r="E20" s="82"/>
      <c r="F20" s="82"/>
      <c r="G20" s="82"/>
      <c r="H20" s="149" t="str">
        <f t="shared" si="51"/>
        <v/>
      </c>
      <c r="I20" s="126"/>
      <c r="J20" s="113"/>
      <c r="K20" s="163"/>
      <c r="L20" s="126"/>
      <c r="M20" s="113"/>
      <c r="N20" s="163"/>
      <c r="O20" s="126"/>
      <c r="P20" s="113"/>
      <c r="Q20" s="163"/>
      <c r="R20" s="126"/>
      <c r="S20" s="113"/>
      <c r="T20" s="163"/>
      <c r="U20" s="126"/>
      <c r="V20" s="113"/>
      <c r="W20" s="163"/>
      <c r="X20" s="126"/>
      <c r="Y20" s="113"/>
      <c r="Z20" s="163"/>
      <c r="AA20" s="126"/>
      <c r="AB20" s="113"/>
      <c r="AC20" s="163"/>
      <c r="AD20" s="126"/>
      <c r="AE20" s="113"/>
      <c r="AF20" s="163"/>
      <c r="AG20" s="126"/>
      <c r="AH20" s="113"/>
      <c r="AI20" s="163"/>
      <c r="AJ20" s="126"/>
      <c r="AK20" s="113"/>
      <c r="AL20" s="126"/>
      <c r="AM20" s="113"/>
      <c r="AN20" s="7" t="str">
        <f t="shared" si="0"/>
        <v/>
      </c>
      <c r="AO20" s="154" t="str">
        <f t="shared" si="1"/>
        <v/>
      </c>
      <c r="AP20" s="154" t="str">
        <f>IF(B20="","",IF(DN20&gt;17,"一般",IF(ISERROR(VLOOKUP(DN20,DO$6:$DP$22,2,0)),"",VLOOKUP(DN20,DO$6:$DP$22,2,0))))</f>
        <v/>
      </c>
      <c r="AQ20" s="150" t="str">
        <f t="shared" si="52"/>
        <v/>
      </c>
      <c r="AR20" s="11">
        <f t="shared" si="2"/>
        <v>0</v>
      </c>
      <c r="AS20" s="11">
        <f t="shared" si="3"/>
        <v>0</v>
      </c>
      <c r="AT20" s="11">
        <f t="shared" si="4"/>
        <v>0</v>
      </c>
      <c r="AU20" s="11">
        <f t="shared" si="5"/>
        <v>0</v>
      </c>
      <c r="AV20" s="11">
        <f t="shared" si="6"/>
        <v>0</v>
      </c>
      <c r="AW20" s="11">
        <f t="shared" si="7"/>
        <v>0</v>
      </c>
      <c r="AX20" s="11">
        <f t="shared" si="8"/>
        <v>0</v>
      </c>
      <c r="AY20" s="11">
        <f t="shared" si="9"/>
        <v>0</v>
      </c>
      <c r="AZ20" s="11">
        <f t="shared" si="10"/>
        <v>0</v>
      </c>
      <c r="BA20" s="11">
        <f t="shared" si="11"/>
        <v>0</v>
      </c>
      <c r="BB20" s="11">
        <f t="shared" si="12"/>
        <v>0</v>
      </c>
      <c r="BC20" s="4" t="str">
        <f t="shared" si="13"/>
        <v/>
      </c>
      <c r="BD20" s="4" t="str">
        <f t="shared" si="14"/>
        <v/>
      </c>
      <c r="BE20" s="29"/>
      <c r="BF20"/>
      <c r="BG20" s="4">
        <f t="shared" si="15"/>
        <v>0</v>
      </c>
      <c r="BH20" s="4">
        <f t="shared" si="53"/>
        <v>0</v>
      </c>
      <c r="BI20" s="4" t="str">
        <f t="shared" si="54"/>
        <v/>
      </c>
      <c r="BJ20" s="4" t="str">
        <f t="shared" si="16"/>
        <v/>
      </c>
      <c r="BK20" s="11">
        <f t="shared" si="17"/>
        <v>0</v>
      </c>
      <c r="BL20" s="4" t="str">
        <f t="shared" si="55"/>
        <v/>
      </c>
      <c r="BM20" s="4">
        <v>0</v>
      </c>
      <c r="BN20" s="4" t="str">
        <f t="shared" si="18"/>
        <v xml:space="preserve"> </v>
      </c>
      <c r="BO20" s="4" t="str">
        <f t="shared" si="19"/>
        <v xml:space="preserve">  </v>
      </c>
      <c r="BP20" s="4" t="str">
        <f t="shared" si="20"/>
        <v/>
      </c>
      <c r="BQ20" s="4" t="str">
        <f t="shared" si="21"/>
        <v/>
      </c>
      <c r="BR20" s="4" t="str">
        <f t="shared" si="22"/>
        <v/>
      </c>
      <c r="BS20" s="4" t="str">
        <f t="shared" si="23"/>
        <v/>
      </c>
      <c r="BT20" s="4" t="str">
        <f t="shared" si="56"/>
        <v/>
      </c>
      <c r="BU20" s="4" t="str">
        <f t="shared" si="57"/>
        <v/>
      </c>
      <c r="BV20" s="4" t="str">
        <f t="shared" si="58"/>
        <v/>
      </c>
      <c r="BW20" s="4" t="str">
        <f t="shared" si="59"/>
        <v/>
      </c>
      <c r="BX20" s="4" t="str">
        <f t="shared" si="60"/>
        <v/>
      </c>
      <c r="BY20" s="4" t="str">
        <f t="shared" si="61"/>
        <v/>
      </c>
      <c r="BZ20" s="4" t="str">
        <f t="shared" si="62"/>
        <v/>
      </c>
      <c r="CA20" s="4" t="str">
        <f t="shared" si="63"/>
        <v/>
      </c>
      <c r="CB20" s="4" t="str">
        <f t="shared" si="24"/>
        <v/>
      </c>
      <c r="CC20" s="4" t="str">
        <f t="shared" si="25"/>
        <v/>
      </c>
      <c r="CD20" s="4" t="str">
        <f t="shared" si="26"/>
        <v/>
      </c>
      <c r="CE20" s="4" t="str">
        <f t="shared" si="27"/>
        <v/>
      </c>
      <c r="CF20" s="4" t="str">
        <f t="shared" si="28"/>
        <v/>
      </c>
      <c r="CG20" s="4" t="str">
        <f t="shared" si="29"/>
        <v/>
      </c>
      <c r="CH20" s="4" t="str">
        <f t="shared" si="30"/>
        <v/>
      </c>
      <c r="CI20" s="4" t="str">
        <f t="shared" si="31"/>
        <v/>
      </c>
      <c r="CJ20" s="4" t="str">
        <f t="shared" si="32"/>
        <v/>
      </c>
      <c r="CK20" s="4" t="str">
        <f t="shared" si="33"/>
        <v/>
      </c>
      <c r="CL20" s="4" t="str">
        <f t="shared" si="34"/>
        <v/>
      </c>
      <c r="CM20" s="4" t="str">
        <f t="shared" si="64"/>
        <v/>
      </c>
      <c r="CN20" s="4" t="str">
        <f t="shared" si="65"/>
        <v/>
      </c>
      <c r="CO20" s="4" t="str">
        <f t="shared" si="66"/>
        <v/>
      </c>
      <c r="CP20" s="4" t="str">
        <f t="shared" si="67"/>
        <v/>
      </c>
      <c r="CQ20" s="4" t="str">
        <f t="shared" si="68"/>
        <v/>
      </c>
      <c r="CR20" s="4" t="str">
        <f t="shared" si="69"/>
        <v/>
      </c>
      <c r="CS20" s="4" t="str">
        <f t="shared" si="70"/>
        <v/>
      </c>
      <c r="CT20" s="4" t="str">
        <f t="shared" si="71"/>
        <v/>
      </c>
      <c r="CU20" s="4" t="str">
        <f t="shared" si="72"/>
        <v/>
      </c>
      <c r="CV20" s="4" t="str">
        <f t="shared" si="73"/>
        <v/>
      </c>
      <c r="CW20" s="4" t="str">
        <f t="shared" si="74"/>
        <v/>
      </c>
      <c r="CX20" s="4">
        <f t="shared" si="35"/>
        <v>0</v>
      </c>
      <c r="CY20" s="4" t="str">
        <f t="shared" si="36"/>
        <v>999:99.99</v>
      </c>
      <c r="CZ20" s="4" t="str">
        <f t="shared" si="37"/>
        <v>999:99.99</v>
      </c>
      <c r="DA20" s="4" t="str">
        <f t="shared" si="38"/>
        <v>999:99.99</v>
      </c>
      <c r="DB20" s="4" t="str">
        <f t="shared" si="39"/>
        <v>999:99.99</v>
      </c>
      <c r="DC20" s="4" t="str">
        <f t="shared" si="40"/>
        <v>999:99.99</v>
      </c>
      <c r="DD20" s="4" t="str">
        <f t="shared" si="41"/>
        <v>999:99.99</v>
      </c>
      <c r="DE20" s="4" t="str">
        <f t="shared" si="42"/>
        <v>999:99.99</v>
      </c>
      <c r="DF20" s="4" t="str">
        <f t="shared" si="43"/>
        <v>999:99.99</v>
      </c>
      <c r="DG20" s="4" t="str">
        <f t="shared" si="44"/>
        <v>999:99.99</v>
      </c>
      <c r="DH20" s="4" t="str">
        <f t="shared" si="45"/>
        <v>999:99.99</v>
      </c>
      <c r="DI20" s="4" t="str">
        <f t="shared" si="46"/>
        <v>999:99.99</v>
      </c>
      <c r="DJ20" s="4">
        <f t="shared" si="75"/>
        <v>0</v>
      </c>
      <c r="DK20" s="4">
        <f t="shared" si="76"/>
        <v>0</v>
      </c>
      <c r="DL20" s="4">
        <f t="shared" si="77"/>
        <v>0</v>
      </c>
      <c r="DM20" s="4" t="str">
        <f t="shared" si="47"/>
        <v>19000100</v>
      </c>
      <c r="DN20" s="4" t="str">
        <f t="shared" si="48"/>
        <v/>
      </c>
      <c r="DO20" s="4">
        <v>15</v>
      </c>
      <c r="DP20" s="4" t="s">
        <v>189</v>
      </c>
      <c r="DQ20" s="4" t="s">
        <v>263</v>
      </c>
      <c r="DS20" s="4">
        <v>15</v>
      </c>
      <c r="DT20" s="4" t="s">
        <v>234</v>
      </c>
      <c r="DU20" s="4" t="str">
        <f t="shared" si="49"/>
        <v/>
      </c>
      <c r="DV20" s="4" t="str">
        <f t="shared" si="50"/>
        <v/>
      </c>
      <c r="DW20" s="13">
        <v>17</v>
      </c>
      <c r="DX20" s="13" t="s">
        <v>191</v>
      </c>
      <c r="DY20" s="13">
        <v>3</v>
      </c>
      <c r="DZ20" s="13">
        <v>3</v>
      </c>
    </row>
    <row r="21" spans="1:130" ht="16.5" customHeight="1">
      <c r="A21" s="7" t="str">
        <f t="shared" si="78"/>
        <v/>
      </c>
      <c r="B21" s="81"/>
      <c r="C21" s="7" t="s">
        <v>192</v>
      </c>
      <c r="D21" s="82"/>
      <c r="E21" s="82"/>
      <c r="F21" s="82"/>
      <c r="G21" s="82"/>
      <c r="H21" s="149" t="str">
        <f t="shared" si="51"/>
        <v/>
      </c>
      <c r="I21" s="126"/>
      <c r="J21" s="113"/>
      <c r="K21" s="163"/>
      <c r="L21" s="126"/>
      <c r="M21" s="113"/>
      <c r="N21" s="163"/>
      <c r="O21" s="126"/>
      <c r="P21" s="113"/>
      <c r="Q21" s="163"/>
      <c r="R21" s="126"/>
      <c r="S21" s="113"/>
      <c r="T21" s="163"/>
      <c r="U21" s="126"/>
      <c r="V21" s="113"/>
      <c r="W21" s="163"/>
      <c r="X21" s="126"/>
      <c r="Y21" s="113"/>
      <c r="Z21" s="163"/>
      <c r="AA21" s="126"/>
      <c r="AB21" s="113"/>
      <c r="AC21" s="163"/>
      <c r="AD21" s="126"/>
      <c r="AE21" s="113"/>
      <c r="AF21" s="163"/>
      <c r="AG21" s="126"/>
      <c r="AH21" s="113"/>
      <c r="AI21" s="163"/>
      <c r="AJ21" s="126"/>
      <c r="AK21" s="113"/>
      <c r="AL21" s="126"/>
      <c r="AM21" s="113"/>
      <c r="AN21" s="7" t="str">
        <f t="shared" si="0"/>
        <v/>
      </c>
      <c r="AO21" s="154" t="str">
        <f t="shared" si="1"/>
        <v/>
      </c>
      <c r="AP21" s="154" t="str">
        <f>IF(B21="","",IF(DN21&gt;17,"一般",IF(ISERROR(VLOOKUP(DN21,DO$6:$DP$22,2,0)),"",VLOOKUP(DN21,DO$6:$DP$22,2,0))))</f>
        <v/>
      </c>
      <c r="AQ21" s="150" t="str">
        <f t="shared" si="52"/>
        <v/>
      </c>
      <c r="AR21" s="11">
        <f t="shared" si="2"/>
        <v>0</v>
      </c>
      <c r="AS21" s="11">
        <f t="shared" si="3"/>
        <v>0</v>
      </c>
      <c r="AT21" s="11">
        <f t="shared" si="4"/>
        <v>0</v>
      </c>
      <c r="AU21" s="11">
        <f t="shared" si="5"/>
        <v>0</v>
      </c>
      <c r="AV21" s="11">
        <f t="shared" si="6"/>
        <v>0</v>
      </c>
      <c r="AW21" s="11">
        <f t="shared" si="7"/>
        <v>0</v>
      </c>
      <c r="AX21" s="11">
        <f t="shared" si="8"/>
        <v>0</v>
      </c>
      <c r="AY21" s="11">
        <f t="shared" si="9"/>
        <v>0</v>
      </c>
      <c r="AZ21" s="11">
        <f t="shared" si="10"/>
        <v>0</v>
      </c>
      <c r="BA21" s="11">
        <f t="shared" si="11"/>
        <v>0</v>
      </c>
      <c r="BB21" s="11">
        <f t="shared" si="12"/>
        <v>0</v>
      </c>
      <c r="BC21" s="4" t="str">
        <f t="shared" si="13"/>
        <v/>
      </c>
      <c r="BD21" s="4" t="str">
        <f t="shared" si="14"/>
        <v/>
      </c>
      <c r="BG21" s="4">
        <f t="shared" si="15"/>
        <v>0</v>
      </c>
      <c r="BH21" s="4">
        <f t="shared" si="53"/>
        <v>0</v>
      </c>
      <c r="BI21" s="4" t="str">
        <f t="shared" si="54"/>
        <v/>
      </c>
      <c r="BJ21" s="4" t="str">
        <f t="shared" si="16"/>
        <v/>
      </c>
      <c r="BK21" s="11">
        <f t="shared" si="17"/>
        <v>0</v>
      </c>
      <c r="BL21" s="4" t="str">
        <f t="shared" si="55"/>
        <v/>
      </c>
      <c r="BM21" s="4">
        <v>0</v>
      </c>
      <c r="BN21" s="4" t="str">
        <f t="shared" si="18"/>
        <v xml:space="preserve"> </v>
      </c>
      <c r="BO21" s="4" t="str">
        <f t="shared" si="19"/>
        <v xml:space="preserve">  </v>
      </c>
      <c r="BP21" s="4" t="str">
        <f t="shared" si="20"/>
        <v/>
      </c>
      <c r="BQ21" s="4" t="str">
        <f t="shared" si="21"/>
        <v/>
      </c>
      <c r="BR21" s="4" t="str">
        <f t="shared" si="22"/>
        <v/>
      </c>
      <c r="BS21" s="4" t="str">
        <f t="shared" si="23"/>
        <v/>
      </c>
      <c r="BT21" s="4" t="str">
        <f t="shared" si="56"/>
        <v/>
      </c>
      <c r="BU21" s="4" t="str">
        <f t="shared" si="57"/>
        <v/>
      </c>
      <c r="BV21" s="4" t="str">
        <f t="shared" si="58"/>
        <v/>
      </c>
      <c r="BW21" s="4" t="str">
        <f t="shared" si="59"/>
        <v/>
      </c>
      <c r="BX21" s="4" t="str">
        <f t="shared" si="60"/>
        <v/>
      </c>
      <c r="BY21" s="4" t="str">
        <f t="shared" si="61"/>
        <v/>
      </c>
      <c r="BZ21" s="4" t="str">
        <f t="shared" si="62"/>
        <v/>
      </c>
      <c r="CA21" s="4" t="str">
        <f t="shared" si="63"/>
        <v/>
      </c>
      <c r="CB21" s="4" t="str">
        <f t="shared" si="24"/>
        <v/>
      </c>
      <c r="CC21" s="4" t="str">
        <f t="shared" si="25"/>
        <v/>
      </c>
      <c r="CD21" s="4" t="str">
        <f t="shared" si="26"/>
        <v/>
      </c>
      <c r="CE21" s="4" t="str">
        <f t="shared" si="27"/>
        <v/>
      </c>
      <c r="CF21" s="4" t="str">
        <f t="shared" si="28"/>
        <v/>
      </c>
      <c r="CG21" s="4" t="str">
        <f t="shared" si="29"/>
        <v/>
      </c>
      <c r="CH21" s="4" t="str">
        <f t="shared" si="30"/>
        <v/>
      </c>
      <c r="CI21" s="4" t="str">
        <f t="shared" si="31"/>
        <v/>
      </c>
      <c r="CJ21" s="4" t="str">
        <f t="shared" si="32"/>
        <v/>
      </c>
      <c r="CK21" s="4" t="str">
        <f t="shared" si="33"/>
        <v/>
      </c>
      <c r="CL21" s="4" t="str">
        <f t="shared" si="34"/>
        <v/>
      </c>
      <c r="CM21" s="4" t="str">
        <f t="shared" si="64"/>
        <v/>
      </c>
      <c r="CN21" s="4" t="str">
        <f t="shared" si="65"/>
        <v/>
      </c>
      <c r="CO21" s="4" t="str">
        <f t="shared" si="66"/>
        <v/>
      </c>
      <c r="CP21" s="4" t="str">
        <f t="shared" si="67"/>
        <v/>
      </c>
      <c r="CQ21" s="4" t="str">
        <f t="shared" si="68"/>
        <v/>
      </c>
      <c r="CR21" s="4" t="str">
        <f t="shared" si="69"/>
        <v/>
      </c>
      <c r="CS21" s="4" t="str">
        <f t="shared" si="70"/>
        <v/>
      </c>
      <c r="CT21" s="4" t="str">
        <f t="shared" si="71"/>
        <v/>
      </c>
      <c r="CU21" s="4" t="str">
        <f t="shared" si="72"/>
        <v/>
      </c>
      <c r="CV21" s="4" t="str">
        <f t="shared" si="73"/>
        <v/>
      </c>
      <c r="CW21" s="4" t="str">
        <f t="shared" si="74"/>
        <v/>
      </c>
      <c r="CX21" s="4">
        <f t="shared" si="35"/>
        <v>0</v>
      </c>
      <c r="CY21" s="4" t="str">
        <f t="shared" si="36"/>
        <v>999:99.99</v>
      </c>
      <c r="CZ21" s="4" t="str">
        <f t="shared" si="37"/>
        <v>999:99.99</v>
      </c>
      <c r="DA21" s="4" t="str">
        <f t="shared" si="38"/>
        <v>999:99.99</v>
      </c>
      <c r="DB21" s="4" t="str">
        <f t="shared" si="39"/>
        <v>999:99.99</v>
      </c>
      <c r="DC21" s="4" t="str">
        <f t="shared" si="40"/>
        <v>999:99.99</v>
      </c>
      <c r="DD21" s="4" t="str">
        <f t="shared" si="41"/>
        <v>999:99.99</v>
      </c>
      <c r="DE21" s="4" t="str">
        <f t="shared" si="42"/>
        <v>999:99.99</v>
      </c>
      <c r="DF21" s="4" t="str">
        <f t="shared" si="43"/>
        <v>999:99.99</v>
      </c>
      <c r="DG21" s="4" t="str">
        <f t="shared" si="44"/>
        <v>999:99.99</v>
      </c>
      <c r="DH21" s="4" t="str">
        <f t="shared" si="45"/>
        <v>999:99.99</v>
      </c>
      <c r="DI21" s="4" t="str">
        <f t="shared" si="46"/>
        <v>999:99.99</v>
      </c>
      <c r="DJ21" s="4">
        <f t="shared" si="75"/>
        <v>0</v>
      </c>
      <c r="DK21" s="4">
        <f t="shared" si="76"/>
        <v>0</v>
      </c>
      <c r="DL21" s="4">
        <f t="shared" si="77"/>
        <v>0</v>
      </c>
      <c r="DM21" s="4" t="str">
        <f t="shared" si="47"/>
        <v>19000100</v>
      </c>
      <c r="DN21" s="4" t="str">
        <f t="shared" si="48"/>
        <v/>
      </c>
      <c r="DO21" s="4">
        <v>16</v>
      </c>
      <c r="DP21" s="4" t="s">
        <v>190</v>
      </c>
      <c r="DQ21" s="4" t="s">
        <v>264</v>
      </c>
      <c r="DU21" s="4" t="str">
        <f t="shared" si="49"/>
        <v/>
      </c>
      <c r="DV21" s="4" t="str">
        <f t="shared" si="50"/>
        <v/>
      </c>
    </row>
    <row r="22" spans="1:130" ht="16.5" customHeight="1">
      <c r="A22" s="7" t="str">
        <f t="shared" si="78"/>
        <v/>
      </c>
      <c r="B22" s="81"/>
      <c r="C22" s="7" t="s">
        <v>192</v>
      </c>
      <c r="D22" s="82"/>
      <c r="E22" s="82"/>
      <c r="F22" s="82"/>
      <c r="G22" s="82"/>
      <c r="H22" s="149" t="str">
        <f t="shared" si="51"/>
        <v/>
      </c>
      <c r="I22" s="126"/>
      <c r="J22" s="113"/>
      <c r="K22" s="163"/>
      <c r="L22" s="126"/>
      <c r="M22" s="113"/>
      <c r="N22" s="163"/>
      <c r="O22" s="126"/>
      <c r="P22" s="113"/>
      <c r="Q22" s="163"/>
      <c r="R22" s="126"/>
      <c r="S22" s="113"/>
      <c r="T22" s="163"/>
      <c r="U22" s="126"/>
      <c r="V22" s="113"/>
      <c r="W22" s="163"/>
      <c r="X22" s="126"/>
      <c r="Y22" s="113"/>
      <c r="Z22" s="163"/>
      <c r="AA22" s="126"/>
      <c r="AB22" s="113"/>
      <c r="AC22" s="163"/>
      <c r="AD22" s="126"/>
      <c r="AE22" s="113"/>
      <c r="AF22" s="163"/>
      <c r="AG22" s="126"/>
      <c r="AH22" s="113"/>
      <c r="AI22" s="163"/>
      <c r="AJ22" s="126"/>
      <c r="AK22" s="113"/>
      <c r="AL22" s="126"/>
      <c r="AM22" s="113"/>
      <c r="AN22" s="7" t="str">
        <f t="shared" si="0"/>
        <v/>
      </c>
      <c r="AO22" s="154" t="str">
        <f t="shared" si="1"/>
        <v/>
      </c>
      <c r="AP22" s="154" t="str">
        <f>IF(B22="","",IF(DN22&gt;17,"一般",IF(ISERROR(VLOOKUP(DN22,DO$6:$DP$22,2,0)),"",VLOOKUP(DN22,DO$6:$DP$22,2,0))))</f>
        <v/>
      </c>
      <c r="AQ22" s="150" t="str">
        <f t="shared" si="52"/>
        <v/>
      </c>
      <c r="AR22" s="11">
        <f t="shared" si="2"/>
        <v>0</v>
      </c>
      <c r="AS22" s="11">
        <f t="shared" si="3"/>
        <v>0</v>
      </c>
      <c r="AT22" s="11">
        <f t="shared" si="4"/>
        <v>0</v>
      </c>
      <c r="AU22" s="11">
        <f t="shared" si="5"/>
        <v>0</v>
      </c>
      <c r="AV22" s="11">
        <f t="shared" si="6"/>
        <v>0</v>
      </c>
      <c r="AW22" s="11">
        <f t="shared" si="7"/>
        <v>0</v>
      </c>
      <c r="AX22" s="11">
        <f t="shared" si="8"/>
        <v>0</v>
      </c>
      <c r="AY22" s="11">
        <f t="shared" si="9"/>
        <v>0</v>
      </c>
      <c r="AZ22" s="11">
        <f t="shared" si="10"/>
        <v>0</v>
      </c>
      <c r="BA22" s="11">
        <f t="shared" si="11"/>
        <v>0</v>
      </c>
      <c r="BB22" s="11">
        <f t="shared" si="12"/>
        <v>0</v>
      </c>
      <c r="BC22" s="4" t="str">
        <f t="shared" si="13"/>
        <v/>
      </c>
      <c r="BD22" s="4" t="str">
        <f t="shared" si="14"/>
        <v/>
      </c>
      <c r="BG22" s="4">
        <f t="shared" ref="BG22:BG41" si="79">LEN(BC22)+LEN(BD22)</f>
        <v>0</v>
      </c>
      <c r="BH22" s="4">
        <f t="shared" ref="BH22:BH105" si="80">BH21+IF(BJ22="",0,1)</f>
        <v>0</v>
      </c>
      <c r="BI22" s="4" t="str">
        <f t="shared" ref="BI22:BI41" si="81">IF(BJ22="","",BH22)</f>
        <v/>
      </c>
      <c r="BJ22" s="4" t="str">
        <f t="shared" ref="BJ22:BJ41" si="82">BC22&amp;IF(OR(BG22&gt;4,BG22=0),"",REPT("  ",5-BG22))&amp;BD22</f>
        <v/>
      </c>
      <c r="BK22" s="11">
        <f t="shared" si="17"/>
        <v>0</v>
      </c>
      <c r="BL22" s="4" t="str">
        <f t="shared" si="55"/>
        <v/>
      </c>
      <c r="BM22" s="4">
        <v>0</v>
      </c>
      <c r="BN22" s="4" t="str">
        <f t="shared" si="18"/>
        <v xml:space="preserve"> </v>
      </c>
      <c r="BO22" s="4" t="str">
        <f t="shared" ref="BO22:BO41" si="83">BC22&amp;"  "&amp;BD22</f>
        <v xml:space="preserve">  </v>
      </c>
      <c r="BP22" s="4" t="str">
        <f t="shared" si="20"/>
        <v/>
      </c>
      <c r="BQ22" s="4" t="str">
        <f t="shared" si="21"/>
        <v/>
      </c>
      <c r="BR22" s="4" t="str">
        <f t="shared" si="22"/>
        <v/>
      </c>
      <c r="BS22" s="4" t="str">
        <f t="shared" si="23"/>
        <v/>
      </c>
      <c r="BT22" s="4" t="str">
        <f t="shared" si="56"/>
        <v/>
      </c>
      <c r="BU22" s="4" t="str">
        <f t="shared" si="57"/>
        <v/>
      </c>
      <c r="BV22" s="4" t="str">
        <f t="shared" si="58"/>
        <v/>
      </c>
      <c r="BW22" s="4" t="str">
        <f t="shared" si="59"/>
        <v/>
      </c>
      <c r="BX22" s="4" t="str">
        <f t="shared" si="60"/>
        <v/>
      </c>
      <c r="BY22" s="4" t="str">
        <f t="shared" si="61"/>
        <v/>
      </c>
      <c r="BZ22" s="4" t="str">
        <f t="shared" si="62"/>
        <v/>
      </c>
      <c r="CA22" s="4" t="str">
        <f t="shared" si="63"/>
        <v/>
      </c>
      <c r="CB22" s="4" t="str">
        <f t="shared" si="24"/>
        <v/>
      </c>
      <c r="CC22" s="4" t="str">
        <f t="shared" si="25"/>
        <v/>
      </c>
      <c r="CD22" s="4" t="str">
        <f t="shared" si="26"/>
        <v/>
      </c>
      <c r="CE22" s="4" t="str">
        <f t="shared" si="27"/>
        <v/>
      </c>
      <c r="CF22" s="4" t="str">
        <f t="shared" si="28"/>
        <v/>
      </c>
      <c r="CG22" s="4" t="str">
        <f t="shared" si="29"/>
        <v/>
      </c>
      <c r="CH22" s="4" t="str">
        <f t="shared" si="30"/>
        <v/>
      </c>
      <c r="CI22" s="4" t="str">
        <f t="shared" si="31"/>
        <v/>
      </c>
      <c r="CJ22" s="4" t="str">
        <f t="shared" si="32"/>
        <v/>
      </c>
      <c r="CK22" s="4" t="str">
        <f t="shared" si="33"/>
        <v/>
      </c>
      <c r="CL22" s="4" t="str">
        <f t="shared" si="34"/>
        <v/>
      </c>
      <c r="CM22" s="4" t="str">
        <f t="shared" si="64"/>
        <v/>
      </c>
      <c r="CN22" s="4" t="str">
        <f t="shared" si="65"/>
        <v/>
      </c>
      <c r="CO22" s="4" t="str">
        <f t="shared" si="66"/>
        <v/>
      </c>
      <c r="CP22" s="4" t="str">
        <f t="shared" si="67"/>
        <v/>
      </c>
      <c r="CQ22" s="4" t="str">
        <f t="shared" si="68"/>
        <v/>
      </c>
      <c r="CR22" s="4" t="str">
        <f t="shared" si="69"/>
        <v/>
      </c>
      <c r="CS22" s="4" t="str">
        <f t="shared" si="70"/>
        <v/>
      </c>
      <c r="CT22" s="4" t="str">
        <f t="shared" si="71"/>
        <v/>
      </c>
      <c r="CU22" s="4" t="str">
        <f t="shared" si="72"/>
        <v/>
      </c>
      <c r="CV22" s="4" t="str">
        <f t="shared" si="73"/>
        <v/>
      </c>
      <c r="CW22" s="4" t="str">
        <f t="shared" si="74"/>
        <v/>
      </c>
      <c r="CX22" s="4">
        <f t="shared" si="35"/>
        <v>0</v>
      </c>
      <c r="CY22" s="4" t="str">
        <f t="shared" si="36"/>
        <v>999:99.99</v>
      </c>
      <c r="CZ22" s="4" t="str">
        <f t="shared" si="37"/>
        <v>999:99.99</v>
      </c>
      <c r="DA22" s="4" t="str">
        <f t="shared" si="38"/>
        <v>999:99.99</v>
      </c>
      <c r="DB22" s="4" t="str">
        <f t="shared" si="39"/>
        <v>999:99.99</v>
      </c>
      <c r="DC22" s="4" t="str">
        <f t="shared" si="40"/>
        <v>999:99.99</v>
      </c>
      <c r="DD22" s="4" t="str">
        <f t="shared" si="41"/>
        <v>999:99.99</v>
      </c>
      <c r="DE22" s="4" t="str">
        <f t="shared" si="42"/>
        <v>999:99.99</v>
      </c>
      <c r="DF22" s="4" t="str">
        <f t="shared" si="43"/>
        <v>999:99.99</v>
      </c>
      <c r="DG22" s="4" t="str">
        <f t="shared" si="44"/>
        <v>999:99.99</v>
      </c>
      <c r="DH22" s="4" t="str">
        <f t="shared" si="45"/>
        <v>999:99.99</v>
      </c>
      <c r="DI22" s="4" t="str">
        <f t="shared" si="46"/>
        <v>999:99.99</v>
      </c>
      <c r="DJ22" s="4">
        <f t="shared" ref="DJ22:DJ41" si="84">IF(BK22=1,1,0)</f>
        <v>0</v>
      </c>
      <c r="DK22" s="4">
        <f t="shared" ref="DK22:DK41" si="85">IF(BK22=2,1,0)</f>
        <v>0</v>
      </c>
      <c r="DL22" s="4">
        <f t="shared" ref="DL22:DL41" si="86">IF(BK22=3,1,0)</f>
        <v>0</v>
      </c>
      <c r="DM22" s="4" t="str">
        <f t="shared" si="47"/>
        <v>19000100</v>
      </c>
      <c r="DN22" s="4" t="str">
        <f t="shared" si="48"/>
        <v/>
      </c>
      <c r="DO22" s="4">
        <v>17</v>
      </c>
      <c r="DP22" s="4" t="s">
        <v>191</v>
      </c>
      <c r="DQ22" s="4" t="s">
        <v>264</v>
      </c>
      <c r="DU22" s="4" t="str">
        <f t="shared" si="49"/>
        <v/>
      </c>
      <c r="DV22" s="4" t="str">
        <f t="shared" si="50"/>
        <v/>
      </c>
    </row>
    <row r="23" spans="1:130" ht="16.5" customHeight="1">
      <c r="A23" s="7" t="str">
        <f t="shared" si="78"/>
        <v/>
      </c>
      <c r="B23" s="81"/>
      <c r="C23" s="7" t="s">
        <v>192</v>
      </c>
      <c r="D23" s="82"/>
      <c r="E23" s="82"/>
      <c r="F23" s="82"/>
      <c r="G23" s="82"/>
      <c r="H23" s="149" t="str">
        <f t="shared" si="51"/>
        <v/>
      </c>
      <c r="I23" s="126"/>
      <c r="J23" s="113"/>
      <c r="K23" s="163"/>
      <c r="L23" s="126"/>
      <c r="M23" s="113"/>
      <c r="N23" s="163"/>
      <c r="O23" s="126"/>
      <c r="P23" s="113"/>
      <c r="Q23" s="163"/>
      <c r="R23" s="126"/>
      <c r="S23" s="113"/>
      <c r="T23" s="163"/>
      <c r="U23" s="126"/>
      <c r="V23" s="113"/>
      <c r="W23" s="163"/>
      <c r="X23" s="126"/>
      <c r="Y23" s="113"/>
      <c r="Z23" s="163"/>
      <c r="AA23" s="126"/>
      <c r="AB23" s="113"/>
      <c r="AC23" s="163"/>
      <c r="AD23" s="126"/>
      <c r="AE23" s="113"/>
      <c r="AF23" s="163"/>
      <c r="AG23" s="126"/>
      <c r="AH23" s="113"/>
      <c r="AI23" s="163"/>
      <c r="AJ23" s="126"/>
      <c r="AK23" s="113"/>
      <c r="AL23" s="126"/>
      <c r="AM23" s="113"/>
      <c r="AN23" s="7" t="str">
        <f t="shared" si="0"/>
        <v/>
      </c>
      <c r="AO23" s="154" t="str">
        <f t="shared" si="1"/>
        <v/>
      </c>
      <c r="AP23" s="154" t="str">
        <f>IF(B23="","",IF(DN23&gt;17,"一般",IF(ISERROR(VLOOKUP(DN23,DO$6:$DP$22,2,0)),"",VLOOKUP(DN23,DO$6:$DP$22,2,0))))</f>
        <v/>
      </c>
      <c r="AQ23" s="150" t="str">
        <f t="shared" si="52"/>
        <v/>
      </c>
      <c r="AR23" s="11">
        <f t="shared" si="2"/>
        <v>0</v>
      </c>
      <c r="AS23" s="11">
        <f t="shared" si="3"/>
        <v>0</v>
      </c>
      <c r="AT23" s="11">
        <f t="shared" si="4"/>
        <v>0</v>
      </c>
      <c r="AU23" s="11">
        <f t="shared" si="5"/>
        <v>0</v>
      </c>
      <c r="AV23" s="11">
        <f t="shared" si="6"/>
        <v>0</v>
      </c>
      <c r="AW23" s="11">
        <f t="shared" si="7"/>
        <v>0</v>
      </c>
      <c r="AX23" s="11">
        <f t="shared" si="8"/>
        <v>0</v>
      </c>
      <c r="AY23" s="11">
        <f t="shared" si="9"/>
        <v>0</v>
      </c>
      <c r="AZ23" s="11">
        <f t="shared" si="10"/>
        <v>0</v>
      </c>
      <c r="BA23" s="11">
        <f t="shared" si="11"/>
        <v>0</v>
      </c>
      <c r="BB23" s="11">
        <f t="shared" si="12"/>
        <v>0</v>
      </c>
      <c r="BC23" s="4" t="str">
        <f t="shared" si="13"/>
        <v/>
      </c>
      <c r="BD23" s="4" t="str">
        <f t="shared" si="14"/>
        <v/>
      </c>
      <c r="BG23" s="4">
        <f t="shared" si="79"/>
        <v>0</v>
      </c>
      <c r="BH23" s="4">
        <f t="shared" si="80"/>
        <v>0</v>
      </c>
      <c r="BI23" s="4" t="str">
        <f t="shared" si="81"/>
        <v/>
      </c>
      <c r="BJ23" s="4" t="str">
        <f t="shared" si="82"/>
        <v/>
      </c>
      <c r="BK23" s="11">
        <f t="shared" si="17"/>
        <v>0</v>
      </c>
      <c r="BL23" s="4" t="str">
        <f t="shared" si="55"/>
        <v/>
      </c>
      <c r="BM23" s="4">
        <v>0</v>
      </c>
      <c r="BN23" s="4" t="str">
        <f t="shared" si="18"/>
        <v xml:space="preserve"> </v>
      </c>
      <c r="BO23" s="4" t="str">
        <f t="shared" si="83"/>
        <v xml:space="preserve">  </v>
      </c>
      <c r="BP23" s="4" t="str">
        <f t="shared" si="20"/>
        <v/>
      </c>
      <c r="BQ23" s="4" t="str">
        <f t="shared" si="21"/>
        <v/>
      </c>
      <c r="BR23" s="4" t="str">
        <f t="shared" si="22"/>
        <v/>
      </c>
      <c r="BS23" s="4" t="str">
        <f t="shared" si="23"/>
        <v/>
      </c>
      <c r="BT23" s="4" t="str">
        <f t="shared" si="56"/>
        <v/>
      </c>
      <c r="BU23" s="4" t="str">
        <f t="shared" si="57"/>
        <v/>
      </c>
      <c r="BV23" s="4" t="str">
        <f t="shared" si="58"/>
        <v/>
      </c>
      <c r="BW23" s="4" t="str">
        <f t="shared" si="59"/>
        <v/>
      </c>
      <c r="BX23" s="4" t="str">
        <f t="shared" si="60"/>
        <v/>
      </c>
      <c r="BY23" s="4" t="str">
        <f t="shared" si="61"/>
        <v/>
      </c>
      <c r="BZ23" s="4" t="str">
        <f t="shared" si="62"/>
        <v/>
      </c>
      <c r="CA23" s="4" t="str">
        <f t="shared" si="63"/>
        <v/>
      </c>
      <c r="CB23" s="4" t="str">
        <f t="shared" si="24"/>
        <v/>
      </c>
      <c r="CC23" s="4" t="str">
        <f t="shared" si="25"/>
        <v/>
      </c>
      <c r="CD23" s="4" t="str">
        <f t="shared" si="26"/>
        <v/>
      </c>
      <c r="CE23" s="4" t="str">
        <f t="shared" si="27"/>
        <v/>
      </c>
      <c r="CF23" s="4" t="str">
        <f t="shared" si="28"/>
        <v/>
      </c>
      <c r="CG23" s="4" t="str">
        <f t="shared" si="29"/>
        <v/>
      </c>
      <c r="CH23" s="4" t="str">
        <f t="shared" si="30"/>
        <v/>
      </c>
      <c r="CI23" s="4" t="str">
        <f t="shared" si="31"/>
        <v/>
      </c>
      <c r="CJ23" s="4" t="str">
        <f t="shared" si="32"/>
        <v/>
      </c>
      <c r="CK23" s="4" t="str">
        <f t="shared" si="33"/>
        <v/>
      </c>
      <c r="CL23" s="4" t="str">
        <f t="shared" si="34"/>
        <v/>
      </c>
      <c r="CM23" s="4" t="str">
        <f t="shared" si="64"/>
        <v/>
      </c>
      <c r="CN23" s="4" t="str">
        <f t="shared" si="65"/>
        <v/>
      </c>
      <c r="CO23" s="4" t="str">
        <f t="shared" si="66"/>
        <v/>
      </c>
      <c r="CP23" s="4" t="str">
        <f t="shared" si="67"/>
        <v/>
      </c>
      <c r="CQ23" s="4" t="str">
        <f t="shared" si="68"/>
        <v/>
      </c>
      <c r="CR23" s="4" t="str">
        <f t="shared" si="69"/>
        <v/>
      </c>
      <c r="CS23" s="4" t="str">
        <f t="shared" si="70"/>
        <v/>
      </c>
      <c r="CT23" s="4" t="str">
        <f t="shared" si="71"/>
        <v/>
      </c>
      <c r="CU23" s="4" t="str">
        <f t="shared" si="72"/>
        <v/>
      </c>
      <c r="CV23" s="4" t="str">
        <f t="shared" si="73"/>
        <v/>
      </c>
      <c r="CW23" s="4" t="str">
        <f t="shared" si="74"/>
        <v/>
      </c>
      <c r="CX23" s="4">
        <f t="shared" si="35"/>
        <v>0</v>
      </c>
      <c r="CY23" s="4" t="str">
        <f t="shared" si="36"/>
        <v>999:99.99</v>
      </c>
      <c r="CZ23" s="4" t="str">
        <f t="shared" si="37"/>
        <v>999:99.99</v>
      </c>
      <c r="DA23" s="4" t="str">
        <f t="shared" si="38"/>
        <v>999:99.99</v>
      </c>
      <c r="DB23" s="4" t="str">
        <f t="shared" si="39"/>
        <v>999:99.99</v>
      </c>
      <c r="DC23" s="4" t="str">
        <f t="shared" si="40"/>
        <v>999:99.99</v>
      </c>
      <c r="DD23" s="4" t="str">
        <f t="shared" si="41"/>
        <v>999:99.99</v>
      </c>
      <c r="DE23" s="4" t="str">
        <f t="shared" si="42"/>
        <v>999:99.99</v>
      </c>
      <c r="DF23" s="4" t="str">
        <f t="shared" si="43"/>
        <v>999:99.99</v>
      </c>
      <c r="DG23" s="4" t="str">
        <f t="shared" si="44"/>
        <v>999:99.99</v>
      </c>
      <c r="DH23" s="4" t="str">
        <f t="shared" si="45"/>
        <v>999:99.99</v>
      </c>
      <c r="DI23" s="4" t="str">
        <f t="shared" si="46"/>
        <v>999:99.99</v>
      </c>
      <c r="DJ23" s="4">
        <f t="shared" si="84"/>
        <v>0</v>
      </c>
      <c r="DK23" s="4">
        <f t="shared" si="85"/>
        <v>0</v>
      </c>
      <c r="DL23" s="4">
        <f t="shared" si="86"/>
        <v>0</v>
      </c>
      <c r="DM23" s="4" t="str">
        <f t="shared" si="47"/>
        <v>19000100</v>
      </c>
      <c r="DN23" s="4" t="str">
        <f t="shared" si="48"/>
        <v/>
      </c>
      <c r="DO23" s="4">
        <v>18</v>
      </c>
      <c r="DP23" s="4" t="s">
        <v>259</v>
      </c>
      <c r="DQ23" s="4" t="s">
        <v>265</v>
      </c>
      <c r="DU23" s="4" t="str">
        <f t="shared" si="49"/>
        <v/>
      </c>
      <c r="DV23" s="4" t="str">
        <f t="shared" si="50"/>
        <v/>
      </c>
    </row>
    <row r="24" spans="1:130" ht="16.5" customHeight="1">
      <c r="A24" s="7" t="str">
        <f t="shared" si="78"/>
        <v/>
      </c>
      <c r="B24" s="81"/>
      <c r="C24" s="7" t="s">
        <v>192</v>
      </c>
      <c r="D24" s="82"/>
      <c r="E24" s="82"/>
      <c r="F24" s="82"/>
      <c r="G24" s="82"/>
      <c r="H24" s="149" t="str">
        <f t="shared" si="51"/>
        <v/>
      </c>
      <c r="I24" s="126"/>
      <c r="J24" s="113"/>
      <c r="K24" s="163"/>
      <c r="L24" s="126"/>
      <c r="M24" s="113"/>
      <c r="N24" s="163"/>
      <c r="O24" s="126"/>
      <c r="P24" s="113"/>
      <c r="Q24" s="163"/>
      <c r="R24" s="126"/>
      <c r="S24" s="113"/>
      <c r="T24" s="163"/>
      <c r="U24" s="126"/>
      <c r="V24" s="113"/>
      <c r="W24" s="163"/>
      <c r="X24" s="126"/>
      <c r="Y24" s="113"/>
      <c r="Z24" s="163"/>
      <c r="AA24" s="126"/>
      <c r="AB24" s="113"/>
      <c r="AC24" s="163"/>
      <c r="AD24" s="126"/>
      <c r="AE24" s="113"/>
      <c r="AF24" s="163"/>
      <c r="AG24" s="126"/>
      <c r="AH24" s="113"/>
      <c r="AI24" s="163"/>
      <c r="AJ24" s="126"/>
      <c r="AK24" s="113"/>
      <c r="AL24" s="126"/>
      <c r="AM24" s="113"/>
      <c r="AN24" s="7" t="str">
        <f t="shared" si="0"/>
        <v/>
      </c>
      <c r="AO24" s="154" t="str">
        <f t="shared" si="1"/>
        <v/>
      </c>
      <c r="AP24" s="154" t="str">
        <f>IF(B24="","",IF(DN24&gt;17,"一般",IF(ISERROR(VLOOKUP(DN24,DO$6:$DP$22,2,0)),"",VLOOKUP(DN24,DO$6:$DP$22,2,0))))</f>
        <v/>
      </c>
      <c r="AQ24" s="150" t="str">
        <f t="shared" si="52"/>
        <v/>
      </c>
      <c r="AR24" s="11">
        <f t="shared" si="2"/>
        <v>0</v>
      </c>
      <c r="AS24" s="11">
        <f t="shared" si="3"/>
        <v>0</v>
      </c>
      <c r="AT24" s="11">
        <f t="shared" si="4"/>
        <v>0</v>
      </c>
      <c r="AU24" s="11">
        <f t="shared" si="5"/>
        <v>0</v>
      </c>
      <c r="AV24" s="11">
        <f t="shared" si="6"/>
        <v>0</v>
      </c>
      <c r="AW24" s="11">
        <f t="shared" si="7"/>
        <v>0</v>
      </c>
      <c r="AX24" s="11">
        <f t="shared" si="8"/>
        <v>0</v>
      </c>
      <c r="AY24" s="11">
        <f t="shared" si="9"/>
        <v>0</v>
      </c>
      <c r="AZ24" s="11">
        <f t="shared" si="10"/>
        <v>0</v>
      </c>
      <c r="BA24" s="11">
        <f t="shared" si="11"/>
        <v>0</v>
      </c>
      <c r="BB24" s="11">
        <f t="shared" si="12"/>
        <v>0</v>
      </c>
      <c r="BC24" s="4" t="str">
        <f t="shared" si="13"/>
        <v/>
      </c>
      <c r="BD24" s="4" t="str">
        <f t="shared" si="14"/>
        <v/>
      </c>
      <c r="BG24" s="4">
        <f t="shared" si="79"/>
        <v>0</v>
      </c>
      <c r="BH24" s="4">
        <f t="shared" si="80"/>
        <v>0</v>
      </c>
      <c r="BI24" s="4" t="str">
        <f t="shared" si="81"/>
        <v/>
      </c>
      <c r="BJ24" s="4" t="str">
        <f t="shared" si="82"/>
        <v/>
      </c>
      <c r="BK24" s="11">
        <f t="shared" si="17"/>
        <v>0</v>
      </c>
      <c r="BL24" s="4" t="str">
        <f t="shared" si="55"/>
        <v/>
      </c>
      <c r="BM24" s="4">
        <v>0</v>
      </c>
      <c r="BN24" s="4" t="str">
        <f t="shared" si="18"/>
        <v xml:space="preserve"> </v>
      </c>
      <c r="BO24" s="4" t="str">
        <f t="shared" si="83"/>
        <v xml:space="preserve">  </v>
      </c>
      <c r="BP24" s="4" t="str">
        <f t="shared" si="20"/>
        <v/>
      </c>
      <c r="BQ24" s="4" t="str">
        <f t="shared" si="21"/>
        <v/>
      </c>
      <c r="BR24" s="4" t="str">
        <f t="shared" si="22"/>
        <v/>
      </c>
      <c r="BS24" s="4" t="str">
        <f t="shared" si="23"/>
        <v/>
      </c>
      <c r="BT24" s="4" t="str">
        <f t="shared" si="56"/>
        <v/>
      </c>
      <c r="BU24" s="4" t="str">
        <f t="shared" si="57"/>
        <v/>
      </c>
      <c r="BV24" s="4" t="str">
        <f t="shared" si="58"/>
        <v/>
      </c>
      <c r="BW24" s="4" t="str">
        <f t="shared" si="59"/>
        <v/>
      </c>
      <c r="BX24" s="4" t="str">
        <f t="shared" si="60"/>
        <v/>
      </c>
      <c r="BY24" s="4" t="str">
        <f t="shared" si="61"/>
        <v/>
      </c>
      <c r="BZ24" s="4" t="str">
        <f t="shared" si="62"/>
        <v/>
      </c>
      <c r="CA24" s="4" t="str">
        <f t="shared" si="63"/>
        <v/>
      </c>
      <c r="CB24" s="4" t="str">
        <f t="shared" si="24"/>
        <v/>
      </c>
      <c r="CC24" s="4" t="str">
        <f t="shared" si="25"/>
        <v/>
      </c>
      <c r="CD24" s="4" t="str">
        <f t="shared" si="26"/>
        <v/>
      </c>
      <c r="CE24" s="4" t="str">
        <f t="shared" si="27"/>
        <v/>
      </c>
      <c r="CF24" s="4" t="str">
        <f t="shared" si="28"/>
        <v/>
      </c>
      <c r="CG24" s="4" t="str">
        <f t="shared" si="29"/>
        <v/>
      </c>
      <c r="CH24" s="4" t="str">
        <f t="shared" si="30"/>
        <v/>
      </c>
      <c r="CI24" s="4" t="str">
        <f t="shared" si="31"/>
        <v/>
      </c>
      <c r="CJ24" s="4" t="str">
        <f t="shared" si="32"/>
        <v/>
      </c>
      <c r="CK24" s="4" t="str">
        <f t="shared" si="33"/>
        <v/>
      </c>
      <c r="CL24" s="4" t="str">
        <f t="shared" si="34"/>
        <v/>
      </c>
      <c r="CM24" s="4" t="str">
        <f t="shared" si="64"/>
        <v/>
      </c>
      <c r="CN24" s="4" t="str">
        <f t="shared" si="65"/>
        <v/>
      </c>
      <c r="CO24" s="4" t="str">
        <f t="shared" si="66"/>
        <v/>
      </c>
      <c r="CP24" s="4" t="str">
        <f t="shared" si="67"/>
        <v/>
      </c>
      <c r="CQ24" s="4" t="str">
        <f t="shared" si="68"/>
        <v/>
      </c>
      <c r="CR24" s="4" t="str">
        <f t="shared" si="69"/>
        <v/>
      </c>
      <c r="CS24" s="4" t="str">
        <f t="shared" si="70"/>
        <v/>
      </c>
      <c r="CT24" s="4" t="str">
        <f t="shared" si="71"/>
        <v/>
      </c>
      <c r="CU24" s="4" t="str">
        <f t="shared" si="72"/>
        <v/>
      </c>
      <c r="CV24" s="4" t="str">
        <f t="shared" si="73"/>
        <v/>
      </c>
      <c r="CW24" s="4" t="str">
        <f t="shared" si="74"/>
        <v/>
      </c>
      <c r="CX24" s="4">
        <f t="shared" si="35"/>
        <v>0</v>
      </c>
      <c r="CY24" s="4" t="str">
        <f t="shared" si="36"/>
        <v>999:99.99</v>
      </c>
      <c r="CZ24" s="4" t="str">
        <f t="shared" si="37"/>
        <v>999:99.99</v>
      </c>
      <c r="DA24" s="4" t="str">
        <f t="shared" si="38"/>
        <v>999:99.99</v>
      </c>
      <c r="DB24" s="4" t="str">
        <f t="shared" si="39"/>
        <v>999:99.99</v>
      </c>
      <c r="DC24" s="4" t="str">
        <f t="shared" si="40"/>
        <v>999:99.99</v>
      </c>
      <c r="DD24" s="4" t="str">
        <f t="shared" si="41"/>
        <v>999:99.99</v>
      </c>
      <c r="DE24" s="4" t="str">
        <f t="shared" si="42"/>
        <v>999:99.99</v>
      </c>
      <c r="DF24" s="4" t="str">
        <f t="shared" si="43"/>
        <v>999:99.99</v>
      </c>
      <c r="DG24" s="4" t="str">
        <f t="shared" si="44"/>
        <v>999:99.99</v>
      </c>
      <c r="DH24" s="4" t="str">
        <f t="shared" si="45"/>
        <v>999:99.99</v>
      </c>
      <c r="DI24" s="4" t="str">
        <f t="shared" si="46"/>
        <v>999:99.99</v>
      </c>
      <c r="DJ24" s="4">
        <f t="shared" si="84"/>
        <v>0</v>
      </c>
      <c r="DK24" s="4">
        <f t="shared" si="85"/>
        <v>0</v>
      </c>
      <c r="DL24" s="4">
        <f t="shared" si="86"/>
        <v>0</v>
      </c>
      <c r="DM24" s="4" t="str">
        <f t="shared" si="47"/>
        <v>19000100</v>
      </c>
      <c r="DN24" s="4" t="str">
        <f t="shared" si="48"/>
        <v/>
      </c>
      <c r="DU24" s="4" t="str">
        <f t="shared" si="49"/>
        <v/>
      </c>
      <c r="DV24" s="4" t="str">
        <f t="shared" si="50"/>
        <v/>
      </c>
    </row>
    <row r="25" spans="1:130" ht="16.5" customHeight="1">
      <c r="A25" s="7" t="str">
        <f t="shared" si="78"/>
        <v/>
      </c>
      <c r="B25" s="81"/>
      <c r="C25" s="7" t="s">
        <v>192</v>
      </c>
      <c r="D25" s="82"/>
      <c r="E25" s="82"/>
      <c r="F25" s="82"/>
      <c r="G25" s="82"/>
      <c r="H25" s="149" t="str">
        <f t="shared" si="51"/>
        <v/>
      </c>
      <c r="I25" s="126"/>
      <c r="J25" s="113"/>
      <c r="K25" s="163"/>
      <c r="L25" s="126"/>
      <c r="M25" s="113"/>
      <c r="N25" s="163"/>
      <c r="O25" s="126"/>
      <c r="P25" s="113"/>
      <c r="Q25" s="163"/>
      <c r="R25" s="126"/>
      <c r="S25" s="113"/>
      <c r="T25" s="163"/>
      <c r="U25" s="126"/>
      <c r="V25" s="113"/>
      <c r="W25" s="163"/>
      <c r="X25" s="126"/>
      <c r="Y25" s="113"/>
      <c r="Z25" s="163"/>
      <c r="AA25" s="126"/>
      <c r="AB25" s="113"/>
      <c r="AC25" s="163"/>
      <c r="AD25" s="126"/>
      <c r="AE25" s="113"/>
      <c r="AF25" s="163"/>
      <c r="AG25" s="126"/>
      <c r="AH25" s="113"/>
      <c r="AI25" s="163"/>
      <c r="AJ25" s="126"/>
      <c r="AK25" s="113"/>
      <c r="AL25" s="126"/>
      <c r="AM25" s="113"/>
      <c r="AN25" s="7" t="str">
        <f t="shared" si="0"/>
        <v/>
      </c>
      <c r="AO25" s="154" t="str">
        <f t="shared" si="1"/>
        <v/>
      </c>
      <c r="AP25" s="154" t="str">
        <f>IF(B25="","",IF(DN25&gt;17,"一般",IF(ISERROR(VLOOKUP(DN25,DO$6:$DP$22,2,0)),"",VLOOKUP(DN25,DO$6:$DP$22,2,0))))</f>
        <v/>
      </c>
      <c r="AQ25" s="150" t="str">
        <f t="shared" si="52"/>
        <v/>
      </c>
      <c r="AR25" s="11">
        <f t="shared" si="2"/>
        <v>0</v>
      </c>
      <c r="AS25" s="11">
        <f t="shared" si="3"/>
        <v>0</v>
      </c>
      <c r="AT25" s="11">
        <f t="shared" si="4"/>
        <v>0</v>
      </c>
      <c r="AU25" s="11">
        <f t="shared" si="5"/>
        <v>0</v>
      </c>
      <c r="AV25" s="11">
        <f t="shared" si="6"/>
        <v>0</v>
      </c>
      <c r="AW25" s="11">
        <f t="shared" si="7"/>
        <v>0</v>
      </c>
      <c r="AX25" s="11">
        <f t="shared" si="8"/>
        <v>0</v>
      </c>
      <c r="AY25" s="11">
        <f t="shared" si="9"/>
        <v>0</v>
      </c>
      <c r="AZ25" s="11">
        <f t="shared" si="10"/>
        <v>0</v>
      </c>
      <c r="BA25" s="11">
        <f t="shared" si="11"/>
        <v>0</v>
      </c>
      <c r="BB25" s="11">
        <f t="shared" si="12"/>
        <v>0</v>
      </c>
      <c r="BC25" s="4" t="str">
        <f t="shared" si="13"/>
        <v/>
      </c>
      <c r="BD25" s="4" t="str">
        <f t="shared" si="14"/>
        <v/>
      </c>
      <c r="BG25" s="4">
        <f t="shared" si="79"/>
        <v>0</v>
      </c>
      <c r="BH25" s="4">
        <f t="shared" si="80"/>
        <v>0</v>
      </c>
      <c r="BI25" s="4" t="str">
        <f t="shared" si="81"/>
        <v/>
      </c>
      <c r="BJ25" s="4" t="str">
        <f t="shared" si="82"/>
        <v/>
      </c>
      <c r="BK25" s="11">
        <f t="shared" si="17"/>
        <v>0</v>
      </c>
      <c r="BL25" s="4" t="str">
        <f t="shared" si="55"/>
        <v/>
      </c>
      <c r="BM25" s="4">
        <v>0</v>
      </c>
      <c r="BN25" s="4" t="str">
        <f t="shared" si="18"/>
        <v xml:space="preserve"> </v>
      </c>
      <c r="BO25" s="4" t="str">
        <f t="shared" si="83"/>
        <v xml:space="preserve">  </v>
      </c>
      <c r="BP25" s="4" t="str">
        <f t="shared" si="20"/>
        <v/>
      </c>
      <c r="BQ25" s="4" t="str">
        <f t="shared" si="21"/>
        <v/>
      </c>
      <c r="BR25" s="4" t="str">
        <f t="shared" si="22"/>
        <v/>
      </c>
      <c r="BS25" s="4" t="str">
        <f t="shared" si="23"/>
        <v/>
      </c>
      <c r="BT25" s="4" t="str">
        <f t="shared" si="56"/>
        <v/>
      </c>
      <c r="BU25" s="4" t="str">
        <f t="shared" si="57"/>
        <v/>
      </c>
      <c r="BV25" s="4" t="str">
        <f t="shared" si="58"/>
        <v/>
      </c>
      <c r="BW25" s="4" t="str">
        <f t="shared" si="59"/>
        <v/>
      </c>
      <c r="BX25" s="4" t="str">
        <f t="shared" si="60"/>
        <v/>
      </c>
      <c r="BY25" s="4" t="str">
        <f t="shared" si="61"/>
        <v/>
      </c>
      <c r="BZ25" s="4" t="str">
        <f t="shared" si="62"/>
        <v/>
      </c>
      <c r="CA25" s="4" t="str">
        <f t="shared" si="63"/>
        <v/>
      </c>
      <c r="CB25" s="4" t="str">
        <f t="shared" si="24"/>
        <v/>
      </c>
      <c r="CC25" s="4" t="str">
        <f t="shared" si="25"/>
        <v/>
      </c>
      <c r="CD25" s="4" t="str">
        <f t="shared" si="26"/>
        <v/>
      </c>
      <c r="CE25" s="4" t="str">
        <f t="shared" si="27"/>
        <v/>
      </c>
      <c r="CF25" s="4" t="str">
        <f t="shared" si="28"/>
        <v/>
      </c>
      <c r="CG25" s="4" t="str">
        <f t="shared" si="29"/>
        <v/>
      </c>
      <c r="CH25" s="4" t="str">
        <f t="shared" si="30"/>
        <v/>
      </c>
      <c r="CI25" s="4" t="str">
        <f t="shared" si="31"/>
        <v/>
      </c>
      <c r="CJ25" s="4" t="str">
        <f t="shared" si="32"/>
        <v/>
      </c>
      <c r="CK25" s="4" t="str">
        <f t="shared" si="33"/>
        <v/>
      </c>
      <c r="CL25" s="4" t="str">
        <f t="shared" si="34"/>
        <v/>
      </c>
      <c r="CM25" s="4" t="str">
        <f t="shared" si="64"/>
        <v/>
      </c>
      <c r="CN25" s="4" t="str">
        <f t="shared" si="65"/>
        <v/>
      </c>
      <c r="CO25" s="4" t="str">
        <f t="shared" si="66"/>
        <v/>
      </c>
      <c r="CP25" s="4" t="str">
        <f t="shared" si="67"/>
        <v/>
      </c>
      <c r="CQ25" s="4" t="str">
        <f t="shared" si="68"/>
        <v/>
      </c>
      <c r="CR25" s="4" t="str">
        <f t="shared" si="69"/>
        <v/>
      </c>
      <c r="CS25" s="4" t="str">
        <f t="shared" si="70"/>
        <v/>
      </c>
      <c r="CT25" s="4" t="str">
        <f t="shared" si="71"/>
        <v/>
      </c>
      <c r="CU25" s="4" t="str">
        <f t="shared" si="72"/>
        <v/>
      </c>
      <c r="CV25" s="4" t="str">
        <f t="shared" si="73"/>
        <v/>
      </c>
      <c r="CW25" s="4" t="str">
        <f t="shared" si="74"/>
        <v/>
      </c>
      <c r="CX25" s="4">
        <f t="shared" si="35"/>
        <v>0</v>
      </c>
      <c r="CY25" s="4" t="str">
        <f t="shared" si="36"/>
        <v>999:99.99</v>
      </c>
      <c r="CZ25" s="4" t="str">
        <f t="shared" si="37"/>
        <v>999:99.99</v>
      </c>
      <c r="DA25" s="4" t="str">
        <f t="shared" si="38"/>
        <v>999:99.99</v>
      </c>
      <c r="DB25" s="4" t="str">
        <f t="shared" si="39"/>
        <v>999:99.99</v>
      </c>
      <c r="DC25" s="4" t="str">
        <f t="shared" si="40"/>
        <v>999:99.99</v>
      </c>
      <c r="DD25" s="4" t="str">
        <f t="shared" si="41"/>
        <v>999:99.99</v>
      </c>
      <c r="DE25" s="4" t="str">
        <f t="shared" si="42"/>
        <v>999:99.99</v>
      </c>
      <c r="DF25" s="4" t="str">
        <f t="shared" si="43"/>
        <v>999:99.99</v>
      </c>
      <c r="DG25" s="4" t="str">
        <f t="shared" si="44"/>
        <v>999:99.99</v>
      </c>
      <c r="DH25" s="4" t="str">
        <f t="shared" si="45"/>
        <v>999:99.99</v>
      </c>
      <c r="DI25" s="4" t="str">
        <f t="shared" si="46"/>
        <v>999:99.99</v>
      </c>
      <c r="DJ25" s="4">
        <f t="shared" si="84"/>
        <v>0</v>
      </c>
      <c r="DK25" s="4">
        <f t="shared" si="85"/>
        <v>0</v>
      </c>
      <c r="DL25" s="4">
        <f t="shared" si="86"/>
        <v>0</v>
      </c>
      <c r="DM25" s="4" t="str">
        <f t="shared" si="47"/>
        <v>19000100</v>
      </c>
      <c r="DN25" s="4" t="str">
        <f t="shared" si="48"/>
        <v/>
      </c>
      <c r="DU25" s="4" t="str">
        <f t="shared" si="49"/>
        <v/>
      </c>
      <c r="DV25" s="4" t="str">
        <f t="shared" si="50"/>
        <v/>
      </c>
    </row>
    <row r="26" spans="1:130" ht="16.5" customHeight="1">
      <c r="A26" s="7" t="str">
        <f t="shared" si="78"/>
        <v/>
      </c>
      <c r="B26" s="81"/>
      <c r="C26" s="7" t="s">
        <v>192</v>
      </c>
      <c r="D26" s="82"/>
      <c r="E26" s="82"/>
      <c r="F26" s="82"/>
      <c r="G26" s="82"/>
      <c r="H26" s="149" t="str">
        <f t="shared" si="51"/>
        <v/>
      </c>
      <c r="I26" s="126"/>
      <c r="J26" s="113"/>
      <c r="K26" s="163"/>
      <c r="L26" s="126"/>
      <c r="M26" s="113"/>
      <c r="N26" s="163"/>
      <c r="O26" s="126"/>
      <c r="P26" s="113"/>
      <c r="Q26" s="163"/>
      <c r="R26" s="126"/>
      <c r="S26" s="113"/>
      <c r="T26" s="163"/>
      <c r="U26" s="126"/>
      <c r="V26" s="113"/>
      <c r="W26" s="163"/>
      <c r="X26" s="126"/>
      <c r="Y26" s="113"/>
      <c r="Z26" s="163"/>
      <c r="AA26" s="126"/>
      <c r="AB26" s="113"/>
      <c r="AC26" s="163"/>
      <c r="AD26" s="126"/>
      <c r="AE26" s="113"/>
      <c r="AF26" s="163"/>
      <c r="AG26" s="126"/>
      <c r="AH26" s="113"/>
      <c r="AI26" s="163"/>
      <c r="AJ26" s="126"/>
      <c r="AK26" s="113"/>
      <c r="AL26" s="126"/>
      <c r="AM26" s="113"/>
      <c r="AN26" s="7" t="str">
        <f t="shared" si="0"/>
        <v/>
      </c>
      <c r="AO26" s="154" t="str">
        <f t="shared" si="1"/>
        <v/>
      </c>
      <c r="AP26" s="154" t="str">
        <f>IF(B26="","",IF(DN26&gt;17,"一般",IF(ISERROR(VLOOKUP(DN26,DO$6:$DP$22,2,0)),"",VLOOKUP(DN26,DO$6:$DP$22,2,0))))</f>
        <v/>
      </c>
      <c r="AQ26" s="150" t="str">
        <f t="shared" si="52"/>
        <v/>
      </c>
      <c r="AR26" s="11">
        <f t="shared" si="2"/>
        <v>0</v>
      </c>
      <c r="AS26" s="11">
        <f t="shared" si="3"/>
        <v>0</v>
      </c>
      <c r="AT26" s="11">
        <f t="shared" si="4"/>
        <v>0</v>
      </c>
      <c r="AU26" s="11">
        <f t="shared" si="5"/>
        <v>0</v>
      </c>
      <c r="AV26" s="11">
        <f t="shared" si="6"/>
        <v>0</v>
      </c>
      <c r="AW26" s="11">
        <f t="shared" si="7"/>
        <v>0</v>
      </c>
      <c r="AX26" s="11">
        <f t="shared" si="8"/>
        <v>0</v>
      </c>
      <c r="AY26" s="11">
        <f t="shared" si="9"/>
        <v>0</v>
      </c>
      <c r="AZ26" s="11">
        <f t="shared" si="10"/>
        <v>0</v>
      </c>
      <c r="BA26" s="11">
        <f t="shared" si="11"/>
        <v>0</v>
      </c>
      <c r="BB26" s="11">
        <f t="shared" si="12"/>
        <v>0</v>
      </c>
      <c r="BC26" s="4" t="str">
        <f t="shared" si="13"/>
        <v/>
      </c>
      <c r="BD26" s="4" t="str">
        <f t="shared" si="14"/>
        <v/>
      </c>
      <c r="BG26" s="4">
        <f t="shared" si="79"/>
        <v>0</v>
      </c>
      <c r="BH26" s="4">
        <f t="shared" si="80"/>
        <v>0</v>
      </c>
      <c r="BI26" s="4" t="str">
        <f t="shared" si="81"/>
        <v/>
      </c>
      <c r="BJ26" s="4" t="str">
        <f t="shared" si="82"/>
        <v/>
      </c>
      <c r="BK26" s="11">
        <f t="shared" si="17"/>
        <v>0</v>
      </c>
      <c r="BL26" s="4" t="str">
        <f t="shared" si="55"/>
        <v/>
      </c>
      <c r="BM26" s="4">
        <v>0</v>
      </c>
      <c r="BN26" s="4" t="str">
        <f t="shared" si="18"/>
        <v xml:space="preserve"> </v>
      </c>
      <c r="BO26" s="4" t="str">
        <f t="shared" si="83"/>
        <v xml:space="preserve">  </v>
      </c>
      <c r="BP26" s="4" t="str">
        <f t="shared" si="20"/>
        <v/>
      </c>
      <c r="BQ26" s="4" t="str">
        <f t="shared" si="21"/>
        <v/>
      </c>
      <c r="BR26" s="4" t="str">
        <f t="shared" si="22"/>
        <v/>
      </c>
      <c r="BS26" s="4" t="str">
        <f t="shared" si="23"/>
        <v/>
      </c>
      <c r="BT26" s="4" t="str">
        <f t="shared" si="56"/>
        <v/>
      </c>
      <c r="BU26" s="4" t="str">
        <f t="shared" si="57"/>
        <v/>
      </c>
      <c r="BV26" s="4" t="str">
        <f t="shared" si="58"/>
        <v/>
      </c>
      <c r="BW26" s="4" t="str">
        <f t="shared" si="59"/>
        <v/>
      </c>
      <c r="BX26" s="4" t="str">
        <f t="shared" si="60"/>
        <v/>
      </c>
      <c r="BY26" s="4" t="str">
        <f t="shared" si="61"/>
        <v/>
      </c>
      <c r="BZ26" s="4" t="str">
        <f t="shared" si="62"/>
        <v/>
      </c>
      <c r="CA26" s="4" t="str">
        <f t="shared" si="63"/>
        <v/>
      </c>
      <c r="CB26" s="4" t="str">
        <f t="shared" si="24"/>
        <v/>
      </c>
      <c r="CC26" s="4" t="str">
        <f t="shared" si="25"/>
        <v/>
      </c>
      <c r="CD26" s="4" t="str">
        <f t="shared" si="26"/>
        <v/>
      </c>
      <c r="CE26" s="4" t="str">
        <f t="shared" si="27"/>
        <v/>
      </c>
      <c r="CF26" s="4" t="str">
        <f t="shared" si="28"/>
        <v/>
      </c>
      <c r="CG26" s="4" t="str">
        <f t="shared" si="29"/>
        <v/>
      </c>
      <c r="CH26" s="4" t="str">
        <f t="shared" si="30"/>
        <v/>
      </c>
      <c r="CI26" s="4" t="str">
        <f t="shared" si="31"/>
        <v/>
      </c>
      <c r="CJ26" s="4" t="str">
        <f t="shared" si="32"/>
        <v/>
      </c>
      <c r="CK26" s="4" t="str">
        <f t="shared" si="33"/>
        <v/>
      </c>
      <c r="CL26" s="4" t="str">
        <f t="shared" si="34"/>
        <v/>
      </c>
      <c r="CM26" s="4" t="str">
        <f t="shared" si="64"/>
        <v/>
      </c>
      <c r="CN26" s="4" t="str">
        <f t="shared" si="65"/>
        <v/>
      </c>
      <c r="CO26" s="4" t="str">
        <f t="shared" si="66"/>
        <v/>
      </c>
      <c r="CP26" s="4" t="str">
        <f t="shared" si="67"/>
        <v/>
      </c>
      <c r="CQ26" s="4" t="str">
        <f t="shared" si="68"/>
        <v/>
      </c>
      <c r="CR26" s="4" t="str">
        <f t="shared" si="69"/>
        <v/>
      </c>
      <c r="CS26" s="4" t="str">
        <f t="shared" si="70"/>
        <v/>
      </c>
      <c r="CT26" s="4" t="str">
        <f t="shared" si="71"/>
        <v/>
      </c>
      <c r="CU26" s="4" t="str">
        <f t="shared" si="72"/>
        <v/>
      </c>
      <c r="CV26" s="4" t="str">
        <f t="shared" si="73"/>
        <v/>
      </c>
      <c r="CW26" s="4" t="str">
        <f t="shared" si="74"/>
        <v/>
      </c>
      <c r="CX26" s="4">
        <f t="shared" si="35"/>
        <v>0</v>
      </c>
      <c r="CY26" s="4" t="str">
        <f t="shared" si="36"/>
        <v>999:99.99</v>
      </c>
      <c r="CZ26" s="4" t="str">
        <f t="shared" si="37"/>
        <v>999:99.99</v>
      </c>
      <c r="DA26" s="4" t="str">
        <f t="shared" si="38"/>
        <v>999:99.99</v>
      </c>
      <c r="DB26" s="4" t="str">
        <f t="shared" si="39"/>
        <v>999:99.99</v>
      </c>
      <c r="DC26" s="4" t="str">
        <f t="shared" si="40"/>
        <v>999:99.99</v>
      </c>
      <c r="DD26" s="4" t="str">
        <f t="shared" si="41"/>
        <v>999:99.99</v>
      </c>
      <c r="DE26" s="4" t="str">
        <f t="shared" si="42"/>
        <v>999:99.99</v>
      </c>
      <c r="DF26" s="4" t="str">
        <f t="shared" si="43"/>
        <v>999:99.99</v>
      </c>
      <c r="DG26" s="4" t="str">
        <f t="shared" si="44"/>
        <v>999:99.99</v>
      </c>
      <c r="DH26" s="4" t="str">
        <f t="shared" si="45"/>
        <v>999:99.99</v>
      </c>
      <c r="DI26" s="4" t="str">
        <f t="shared" si="46"/>
        <v>999:99.99</v>
      </c>
      <c r="DJ26" s="4">
        <f t="shared" si="84"/>
        <v>0</v>
      </c>
      <c r="DK26" s="4">
        <f t="shared" si="85"/>
        <v>0</v>
      </c>
      <c r="DL26" s="4">
        <f t="shared" si="86"/>
        <v>0</v>
      </c>
      <c r="DM26" s="4" t="str">
        <f t="shared" si="47"/>
        <v>19000100</v>
      </c>
      <c r="DN26" s="4" t="str">
        <f t="shared" si="48"/>
        <v/>
      </c>
      <c r="DU26" s="4" t="str">
        <f t="shared" si="49"/>
        <v/>
      </c>
      <c r="DV26" s="4" t="str">
        <f t="shared" si="50"/>
        <v/>
      </c>
    </row>
    <row r="27" spans="1:130" ht="16.5" customHeight="1">
      <c r="A27" s="7" t="str">
        <f t="shared" si="78"/>
        <v/>
      </c>
      <c r="B27" s="81"/>
      <c r="C27" s="7" t="s">
        <v>192</v>
      </c>
      <c r="D27" s="82"/>
      <c r="E27" s="82"/>
      <c r="F27" s="82"/>
      <c r="G27" s="82"/>
      <c r="H27" s="149" t="str">
        <f t="shared" si="51"/>
        <v/>
      </c>
      <c r="I27" s="126"/>
      <c r="J27" s="113"/>
      <c r="K27" s="163"/>
      <c r="L27" s="126"/>
      <c r="M27" s="113"/>
      <c r="N27" s="163"/>
      <c r="O27" s="126"/>
      <c r="P27" s="113"/>
      <c r="Q27" s="163"/>
      <c r="R27" s="126"/>
      <c r="S27" s="113"/>
      <c r="T27" s="163"/>
      <c r="U27" s="126"/>
      <c r="V27" s="113"/>
      <c r="W27" s="163"/>
      <c r="X27" s="126"/>
      <c r="Y27" s="113"/>
      <c r="Z27" s="163"/>
      <c r="AA27" s="126"/>
      <c r="AB27" s="113"/>
      <c r="AC27" s="163"/>
      <c r="AD27" s="126"/>
      <c r="AE27" s="113"/>
      <c r="AF27" s="163"/>
      <c r="AG27" s="126"/>
      <c r="AH27" s="113"/>
      <c r="AI27" s="163"/>
      <c r="AJ27" s="126"/>
      <c r="AK27" s="113"/>
      <c r="AL27" s="126"/>
      <c r="AM27" s="113"/>
      <c r="AN27" s="7" t="str">
        <f t="shared" si="0"/>
        <v/>
      </c>
      <c r="AO27" s="154" t="str">
        <f t="shared" si="1"/>
        <v/>
      </c>
      <c r="AP27" s="154" t="str">
        <f>IF(B27="","",IF(DN27&gt;17,"一般",IF(ISERROR(VLOOKUP(DN27,DO$6:$DP$22,2,0)),"",VLOOKUP(DN27,DO$6:$DP$22,2,0))))</f>
        <v/>
      </c>
      <c r="AQ27" s="150" t="str">
        <f t="shared" si="52"/>
        <v/>
      </c>
      <c r="AR27" s="11">
        <f t="shared" si="2"/>
        <v>0</v>
      </c>
      <c r="AS27" s="11">
        <f t="shared" si="3"/>
        <v>0</v>
      </c>
      <c r="AT27" s="11">
        <f t="shared" si="4"/>
        <v>0</v>
      </c>
      <c r="AU27" s="11">
        <f t="shared" si="5"/>
        <v>0</v>
      </c>
      <c r="AV27" s="11">
        <f t="shared" si="6"/>
        <v>0</v>
      </c>
      <c r="AW27" s="11">
        <f t="shared" si="7"/>
        <v>0</v>
      </c>
      <c r="AX27" s="11">
        <f t="shared" si="8"/>
        <v>0</v>
      </c>
      <c r="AY27" s="11">
        <f t="shared" si="9"/>
        <v>0</v>
      </c>
      <c r="AZ27" s="11">
        <f t="shared" si="10"/>
        <v>0</v>
      </c>
      <c r="BA27" s="11">
        <f t="shared" si="11"/>
        <v>0</v>
      </c>
      <c r="BB27" s="11">
        <f t="shared" si="12"/>
        <v>0</v>
      </c>
      <c r="BC27" s="4" t="str">
        <f t="shared" si="13"/>
        <v/>
      </c>
      <c r="BD27" s="4" t="str">
        <f t="shared" si="14"/>
        <v/>
      </c>
      <c r="BG27" s="4">
        <f t="shared" si="79"/>
        <v>0</v>
      </c>
      <c r="BH27" s="4">
        <f t="shared" si="80"/>
        <v>0</v>
      </c>
      <c r="BI27" s="4" t="str">
        <f t="shared" si="81"/>
        <v/>
      </c>
      <c r="BJ27" s="4" t="str">
        <f t="shared" si="82"/>
        <v/>
      </c>
      <c r="BK27" s="11">
        <f t="shared" si="17"/>
        <v>0</v>
      </c>
      <c r="BL27" s="4" t="str">
        <f t="shared" si="55"/>
        <v/>
      </c>
      <c r="BM27" s="4">
        <v>0</v>
      </c>
      <c r="BN27" s="4" t="str">
        <f t="shared" si="18"/>
        <v xml:space="preserve"> </v>
      </c>
      <c r="BO27" s="4" t="str">
        <f t="shared" si="83"/>
        <v xml:space="preserve">  </v>
      </c>
      <c r="BP27" s="4" t="str">
        <f t="shared" si="20"/>
        <v/>
      </c>
      <c r="BQ27" s="4" t="str">
        <f t="shared" si="21"/>
        <v/>
      </c>
      <c r="BR27" s="4" t="str">
        <f t="shared" si="22"/>
        <v/>
      </c>
      <c r="BS27" s="4" t="str">
        <f t="shared" si="23"/>
        <v/>
      </c>
      <c r="BT27" s="4" t="str">
        <f t="shared" si="56"/>
        <v/>
      </c>
      <c r="BU27" s="4" t="str">
        <f t="shared" si="57"/>
        <v/>
      </c>
      <c r="BV27" s="4" t="str">
        <f t="shared" si="58"/>
        <v/>
      </c>
      <c r="BW27" s="4" t="str">
        <f t="shared" si="59"/>
        <v/>
      </c>
      <c r="BX27" s="4" t="str">
        <f t="shared" si="60"/>
        <v/>
      </c>
      <c r="BY27" s="4" t="str">
        <f t="shared" si="61"/>
        <v/>
      </c>
      <c r="BZ27" s="4" t="str">
        <f t="shared" si="62"/>
        <v/>
      </c>
      <c r="CA27" s="4" t="str">
        <f t="shared" si="63"/>
        <v/>
      </c>
      <c r="CB27" s="4" t="str">
        <f t="shared" si="24"/>
        <v/>
      </c>
      <c r="CC27" s="4" t="str">
        <f t="shared" si="25"/>
        <v/>
      </c>
      <c r="CD27" s="4" t="str">
        <f t="shared" si="26"/>
        <v/>
      </c>
      <c r="CE27" s="4" t="str">
        <f t="shared" si="27"/>
        <v/>
      </c>
      <c r="CF27" s="4" t="str">
        <f t="shared" si="28"/>
        <v/>
      </c>
      <c r="CG27" s="4" t="str">
        <f t="shared" si="29"/>
        <v/>
      </c>
      <c r="CH27" s="4" t="str">
        <f t="shared" si="30"/>
        <v/>
      </c>
      <c r="CI27" s="4" t="str">
        <f t="shared" si="31"/>
        <v/>
      </c>
      <c r="CJ27" s="4" t="str">
        <f t="shared" si="32"/>
        <v/>
      </c>
      <c r="CK27" s="4" t="str">
        <f t="shared" si="33"/>
        <v/>
      </c>
      <c r="CL27" s="4" t="str">
        <f t="shared" si="34"/>
        <v/>
      </c>
      <c r="CM27" s="4" t="str">
        <f t="shared" si="64"/>
        <v/>
      </c>
      <c r="CN27" s="4" t="str">
        <f t="shared" si="65"/>
        <v/>
      </c>
      <c r="CO27" s="4" t="str">
        <f t="shared" si="66"/>
        <v/>
      </c>
      <c r="CP27" s="4" t="str">
        <f t="shared" si="67"/>
        <v/>
      </c>
      <c r="CQ27" s="4" t="str">
        <f t="shared" si="68"/>
        <v/>
      </c>
      <c r="CR27" s="4" t="str">
        <f t="shared" si="69"/>
        <v/>
      </c>
      <c r="CS27" s="4" t="str">
        <f t="shared" si="70"/>
        <v/>
      </c>
      <c r="CT27" s="4" t="str">
        <f t="shared" si="71"/>
        <v/>
      </c>
      <c r="CU27" s="4" t="str">
        <f t="shared" si="72"/>
        <v/>
      </c>
      <c r="CV27" s="4" t="str">
        <f t="shared" si="73"/>
        <v/>
      </c>
      <c r="CW27" s="4" t="str">
        <f t="shared" si="74"/>
        <v/>
      </c>
      <c r="CX27" s="4">
        <f t="shared" si="35"/>
        <v>0</v>
      </c>
      <c r="CY27" s="4" t="str">
        <f t="shared" si="36"/>
        <v>999:99.99</v>
      </c>
      <c r="CZ27" s="4" t="str">
        <f t="shared" si="37"/>
        <v>999:99.99</v>
      </c>
      <c r="DA27" s="4" t="str">
        <f t="shared" si="38"/>
        <v>999:99.99</v>
      </c>
      <c r="DB27" s="4" t="str">
        <f t="shared" si="39"/>
        <v>999:99.99</v>
      </c>
      <c r="DC27" s="4" t="str">
        <f t="shared" si="40"/>
        <v>999:99.99</v>
      </c>
      <c r="DD27" s="4" t="str">
        <f t="shared" si="41"/>
        <v>999:99.99</v>
      </c>
      <c r="DE27" s="4" t="str">
        <f t="shared" si="42"/>
        <v>999:99.99</v>
      </c>
      <c r="DF27" s="4" t="str">
        <f t="shared" si="43"/>
        <v>999:99.99</v>
      </c>
      <c r="DG27" s="4" t="str">
        <f t="shared" si="44"/>
        <v>999:99.99</v>
      </c>
      <c r="DH27" s="4" t="str">
        <f t="shared" si="45"/>
        <v>999:99.99</v>
      </c>
      <c r="DI27" s="4" t="str">
        <f t="shared" si="46"/>
        <v>999:99.99</v>
      </c>
      <c r="DJ27" s="4">
        <f t="shared" si="84"/>
        <v>0</v>
      </c>
      <c r="DK27" s="4">
        <f t="shared" si="85"/>
        <v>0</v>
      </c>
      <c r="DL27" s="4">
        <f t="shared" si="86"/>
        <v>0</v>
      </c>
      <c r="DM27" s="4" t="str">
        <f t="shared" si="47"/>
        <v>19000100</v>
      </c>
      <c r="DN27" s="4" t="str">
        <f t="shared" si="48"/>
        <v/>
      </c>
      <c r="DU27" s="4" t="str">
        <f t="shared" si="49"/>
        <v/>
      </c>
      <c r="DV27" s="4" t="str">
        <f t="shared" si="50"/>
        <v/>
      </c>
    </row>
    <row r="28" spans="1:130" ht="16.5" customHeight="1">
      <c r="A28" s="7" t="str">
        <f t="shared" si="78"/>
        <v/>
      </c>
      <c r="B28" s="81"/>
      <c r="C28" s="7" t="s">
        <v>192</v>
      </c>
      <c r="D28" s="82"/>
      <c r="E28" s="82"/>
      <c r="F28" s="82"/>
      <c r="G28" s="82"/>
      <c r="H28" s="149" t="str">
        <f t="shared" si="51"/>
        <v/>
      </c>
      <c r="I28" s="126"/>
      <c r="J28" s="113"/>
      <c r="K28" s="163"/>
      <c r="L28" s="126"/>
      <c r="M28" s="113"/>
      <c r="N28" s="163"/>
      <c r="O28" s="126"/>
      <c r="P28" s="113"/>
      <c r="Q28" s="163"/>
      <c r="R28" s="126"/>
      <c r="S28" s="113"/>
      <c r="T28" s="163"/>
      <c r="U28" s="126"/>
      <c r="V28" s="113"/>
      <c r="W28" s="163"/>
      <c r="X28" s="126"/>
      <c r="Y28" s="113"/>
      <c r="Z28" s="163"/>
      <c r="AA28" s="126"/>
      <c r="AB28" s="113"/>
      <c r="AC28" s="163"/>
      <c r="AD28" s="126"/>
      <c r="AE28" s="113"/>
      <c r="AF28" s="163"/>
      <c r="AG28" s="126"/>
      <c r="AH28" s="113"/>
      <c r="AI28" s="163"/>
      <c r="AJ28" s="126"/>
      <c r="AK28" s="113"/>
      <c r="AL28" s="126"/>
      <c r="AM28" s="113"/>
      <c r="AN28" s="7" t="str">
        <f t="shared" si="0"/>
        <v/>
      </c>
      <c r="AO28" s="154" t="str">
        <f t="shared" si="1"/>
        <v/>
      </c>
      <c r="AP28" s="154" t="str">
        <f>IF(B28="","",IF(DN28&gt;17,"一般",IF(ISERROR(VLOOKUP(DN28,DO$6:$DP$22,2,0)),"",VLOOKUP(DN28,DO$6:$DP$22,2,0))))</f>
        <v/>
      </c>
      <c r="AQ28" s="150" t="str">
        <f t="shared" si="52"/>
        <v/>
      </c>
      <c r="AR28" s="11">
        <f t="shared" si="2"/>
        <v>0</v>
      </c>
      <c r="AS28" s="11">
        <f t="shared" si="3"/>
        <v>0</v>
      </c>
      <c r="AT28" s="11">
        <f t="shared" si="4"/>
        <v>0</v>
      </c>
      <c r="AU28" s="11">
        <f t="shared" si="5"/>
        <v>0</v>
      </c>
      <c r="AV28" s="11">
        <f t="shared" si="6"/>
        <v>0</v>
      </c>
      <c r="AW28" s="11">
        <f t="shared" si="7"/>
        <v>0</v>
      </c>
      <c r="AX28" s="11">
        <f t="shared" si="8"/>
        <v>0</v>
      </c>
      <c r="AY28" s="11">
        <f t="shared" si="9"/>
        <v>0</v>
      </c>
      <c r="AZ28" s="11">
        <f t="shared" si="10"/>
        <v>0</v>
      </c>
      <c r="BA28" s="11">
        <f t="shared" si="11"/>
        <v>0</v>
      </c>
      <c r="BB28" s="11">
        <f t="shared" si="12"/>
        <v>0</v>
      </c>
      <c r="BC28" s="4" t="str">
        <f t="shared" si="13"/>
        <v/>
      </c>
      <c r="BD28" s="4" t="str">
        <f t="shared" si="14"/>
        <v/>
      </c>
      <c r="BG28" s="4">
        <f t="shared" si="79"/>
        <v>0</v>
      </c>
      <c r="BH28" s="4">
        <f t="shared" si="80"/>
        <v>0</v>
      </c>
      <c r="BI28" s="4" t="str">
        <f t="shared" si="81"/>
        <v/>
      </c>
      <c r="BJ28" s="4" t="str">
        <f t="shared" si="82"/>
        <v/>
      </c>
      <c r="BK28" s="11">
        <f t="shared" si="17"/>
        <v>0</v>
      </c>
      <c r="BL28" s="4" t="str">
        <f t="shared" si="55"/>
        <v/>
      </c>
      <c r="BM28" s="4">
        <v>0</v>
      </c>
      <c r="BN28" s="4" t="str">
        <f t="shared" si="18"/>
        <v xml:space="preserve"> </v>
      </c>
      <c r="BO28" s="4" t="str">
        <f t="shared" si="83"/>
        <v xml:space="preserve">  </v>
      </c>
      <c r="BP28" s="4" t="str">
        <f t="shared" si="20"/>
        <v/>
      </c>
      <c r="BQ28" s="4" t="str">
        <f t="shared" si="21"/>
        <v/>
      </c>
      <c r="BR28" s="4" t="str">
        <f t="shared" si="22"/>
        <v/>
      </c>
      <c r="BS28" s="4" t="str">
        <f t="shared" si="23"/>
        <v/>
      </c>
      <c r="BT28" s="4" t="str">
        <f t="shared" si="56"/>
        <v/>
      </c>
      <c r="BU28" s="4" t="str">
        <f t="shared" si="57"/>
        <v/>
      </c>
      <c r="BV28" s="4" t="str">
        <f t="shared" si="58"/>
        <v/>
      </c>
      <c r="BW28" s="4" t="str">
        <f t="shared" si="59"/>
        <v/>
      </c>
      <c r="BX28" s="4" t="str">
        <f t="shared" si="60"/>
        <v/>
      </c>
      <c r="BY28" s="4" t="str">
        <f t="shared" si="61"/>
        <v/>
      </c>
      <c r="BZ28" s="4" t="str">
        <f t="shared" si="62"/>
        <v/>
      </c>
      <c r="CA28" s="4" t="str">
        <f t="shared" si="63"/>
        <v/>
      </c>
      <c r="CB28" s="4" t="str">
        <f t="shared" si="24"/>
        <v/>
      </c>
      <c r="CC28" s="4" t="str">
        <f t="shared" si="25"/>
        <v/>
      </c>
      <c r="CD28" s="4" t="str">
        <f t="shared" si="26"/>
        <v/>
      </c>
      <c r="CE28" s="4" t="str">
        <f t="shared" si="27"/>
        <v/>
      </c>
      <c r="CF28" s="4" t="str">
        <f t="shared" si="28"/>
        <v/>
      </c>
      <c r="CG28" s="4" t="str">
        <f t="shared" si="29"/>
        <v/>
      </c>
      <c r="CH28" s="4" t="str">
        <f t="shared" si="30"/>
        <v/>
      </c>
      <c r="CI28" s="4" t="str">
        <f t="shared" si="31"/>
        <v/>
      </c>
      <c r="CJ28" s="4" t="str">
        <f t="shared" si="32"/>
        <v/>
      </c>
      <c r="CK28" s="4" t="str">
        <f t="shared" si="33"/>
        <v/>
      </c>
      <c r="CL28" s="4" t="str">
        <f t="shared" si="34"/>
        <v/>
      </c>
      <c r="CM28" s="4" t="str">
        <f t="shared" si="64"/>
        <v/>
      </c>
      <c r="CN28" s="4" t="str">
        <f t="shared" si="65"/>
        <v/>
      </c>
      <c r="CO28" s="4" t="str">
        <f t="shared" si="66"/>
        <v/>
      </c>
      <c r="CP28" s="4" t="str">
        <f t="shared" si="67"/>
        <v/>
      </c>
      <c r="CQ28" s="4" t="str">
        <f t="shared" si="68"/>
        <v/>
      </c>
      <c r="CR28" s="4" t="str">
        <f t="shared" si="69"/>
        <v/>
      </c>
      <c r="CS28" s="4" t="str">
        <f t="shared" si="70"/>
        <v/>
      </c>
      <c r="CT28" s="4" t="str">
        <f t="shared" si="71"/>
        <v/>
      </c>
      <c r="CU28" s="4" t="str">
        <f t="shared" si="72"/>
        <v/>
      </c>
      <c r="CV28" s="4" t="str">
        <f t="shared" si="73"/>
        <v/>
      </c>
      <c r="CW28" s="4" t="str">
        <f t="shared" si="74"/>
        <v/>
      </c>
      <c r="CX28" s="4">
        <f t="shared" si="35"/>
        <v>0</v>
      </c>
      <c r="CY28" s="4" t="str">
        <f t="shared" si="36"/>
        <v>999:99.99</v>
      </c>
      <c r="CZ28" s="4" t="str">
        <f t="shared" si="37"/>
        <v>999:99.99</v>
      </c>
      <c r="DA28" s="4" t="str">
        <f t="shared" si="38"/>
        <v>999:99.99</v>
      </c>
      <c r="DB28" s="4" t="str">
        <f t="shared" si="39"/>
        <v>999:99.99</v>
      </c>
      <c r="DC28" s="4" t="str">
        <f t="shared" si="40"/>
        <v>999:99.99</v>
      </c>
      <c r="DD28" s="4" t="str">
        <f t="shared" si="41"/>
        <v>999:99.99</v>
      </c>
      <c r="DE28" s="4" t="str">
        <f t="shared" si="42"/>
        <v>999:99.99</v>
      </c>
      <c r="DF28" s="4" t="str">
        <f t="shared" si="43"/>
        <v>999:99.99</v>
      </c>
      <c r="DG28" s="4" t="str">
        <f t="shared" si="44"/>
        <v>999:99.99</v>
      </c>
      <c r="DH28" s="4" t="str">
        <f t="shared" si="45"/>
        <v>999:99.99</v>
      </c>
      <c r="DI28" s="4" t="str">
        <f t="shared" si="46"/>
        <v>999:99.99</v>
      </c>
      <c r="DJ28" s="4">
        <f t="shared" si="84"/>
        <v>0</v>
      </c>
      <c r="DK28" s="4">
        <f t="shared" si="85"/>
        <v>0</v>
      </c>
      <c r="DL28" s="4">
        <f t="shared" si="86"/>
        <v>0</v>
      </c>
      <c r="DM28" s="4" t="str">
        <f t="shared" si="47"/>
        <v>19000100</v>
      </c>
      <c r="DN28" s="4" t="str">
        <f t="shared" si="48"/>
        <v/>
      </c>
      <c r="DU28" s="4" t="str">
        <f t="shared" si="49"/>
        <v/>
      </c>
      <c r="DV28" s="4" t="str">
        <f t="shared" si="50"/>
        <v/>
      </c>
    </row>
    <row r="29" spans="1:130" ht="16.5" customHeight="1">
      <c r="A29" s="7" t="str">
        <f t="shared" si="78"/>
        <v/>
      </c>
      <c r="B29" s="81"/>
      <c r="C29" s="7" t="s">
        <v>192</v>
      </c>
      <c r="D29" s="82"/>
      <c r="E29" s="82"/>
      <c r="F29" s="82"/>
      <c r="G29" s="82"/>
      <c r="H29" s="149" t="str">
        <f t="shared" si="51"/>
        <v/>
      </c>
      <c r="I29" s="126"/>
      <c r="J29" s="113"/>
      <c r="K29" s="163"/>
      <c r="L29" s="126"/>
      <c r="M29" s="113"/>
      <c r="N29" s="163"/>
      <c r="O29" s="126"/>
      <c r="P29" s="113"/>
      <c r="Q29" s="163"/>
      <c r="R29" s="126"/>
      <c r="S29" s="113"/>
      <c r="T29" s="163"/>
      <c r="U29" s="126"/>
      <c r="V29" s="113"/>
      <c r="W29" s="163"/>
      <c r="X29" s="126"/>
      <c r="Y29" s="113"/>
      <c r="Z29" s="163"/>
      <c r="AA29" s="126"/>
      <c r="AB29" s="113"/>
      <c r="AC29" s="163"/>
      <c r="AD29" s="126"/>
      <c r="AE29" s="113"/>
      <c r="AF29" s="163"/>
      <c r="AG29" s="126"/>
      <c r="AH29" s="113"/>
      <c r="AI29" s="163"/>
      <c r="AJ29" s="126"/>
      <c r="AK29" s="113"/>
      <c r="AL29" s="126"/>
      <c r="AM29" s="113"/>
      <c r="AN29" s="7" t="str">
        <f t="shared" si="0"/>
        <v/>
      </c>
      <c r="AO29" s="154" t="str">
        <f t="shared" si="1"/>
        <v/>
      </c>
      <c r="AP29" s="154" t="str">
        <f>IF(B29="","",IF(DN29&gt;17,"一般",IF(ISERROR(VLOOKUP(DN29,DO$6:$DP$22,2,0)),"",VLOOKUP(DN29,DO$6:$DP$22,2,0))))</f>
        <v/>
      </c>
      <c r="AQ29" s="150" t="str">
        <f t="shared" si="52"/>
        <v/>
      </c>
      <c r="AR29" s="11">
        <f t="shared" si="2"/>
        <v>0</v>
      </c>
      <c r="AS29" s="11">
        <f t="shared" si="3"/>
        <v>0</v>
      </c>
      <c r="AT29" s="11">
        <f t="shared" si="4"/>
        <v>0</v>
      </c>
      <c r="AU29" s="11">
        <f t="shared" si="5"/>
        <v>0</v>
      </c>
      <c r="AV29" s="11">
        <f t="shared" si="6"/>
        <v>0</v>
      </c>
      <c r="AW29" s="11">
        <f t="shared" si="7"/>
        <v>0</v>
      </c>
      <c r="AX29" s="11">
        <f t="shared" si="8"/>
        <v>0</v>
      </c>
      <c r="AY29" s="11">
        <f t="shared" si="9"/>
        <v>0</v>
      </c>
      <c r="AZ29" s="11">
        <f t="shared" si="10"/>
        <v>0</v>
      </c>
      <c r="BA29" s="11">
        <f t="shared" si="11"/>
        <v>0</v>
      </c>
      <c r="BB29" s="11">
        <f t="shared" si="12"/>
        <v>0</v>
      </c>
      <c r="BC29" s="4" t="str">
        <f t="shared" si="13"/>
        <v/>
      </c>
      <c r="BD29" s="4" t="str">
        <f t="shared" si="14"/>
        <v/>
      </c>
      <c r="BG29" s="4">
        <f t="shared" si="79"/>
        <v>0</v>
      </c>
      <c r="BH29" s="4">
        <f t="shared" si="80"/>
        <v>0</v>
      </c>
      <c r="BI29" s="4" t="str">
        <f t="shared" si="81"/>
        <v/>
      </c>
      <c r="BJ29" s="4" t="str">
        <f t="shared" si="82"/>
        <v/>
      </c>
      <c r="BK29" s="11">
        <f t="shared" si="17"/>
        <v>0</v>
      </c>
      <c r="BL29" s="4" t="str">
        <f t="shared" si="55"/>
        <v/>
      </c>
      <c r="BM29" s="4">
        <v>0</v>
      </c>
      <c r="BN29" s="4" t="str">
        <f t="shared" si="18"/>
        <v xml:space="preserve"> </v>
      </c>
      <c r="BO29" s="4" t="str">
        <f t="shared" si="83"/>
        <v xml:space="preserve">  </v>
      </c>
      <c r="BP29" s="4" t="str">
        <f t="shared" si="20"/>
        <v/>
      </c>
      <c r="BQ29" s="4" t="str">
        <f t="shared" si="21"/>
        <v/>
      </c>
      <c r="BR29" s="4" t="str">
        <f t="shared" si="22"/>
        <v/>
      </c>
      <c r="BS29" s="4" t="str">
        <f t="shared" si="23"/>
        <v/>
      </c>
      <c r="BT29" s="4" t="str">
        <f t="shared" si="56"/>
        <v/>
      </c>
      <c r="BU29" s="4" t="str">
        <f t="shared" si="57"/>
        <v/>
      </c>
      <c r="BV29" s="4" t="str">
        <f t="shared" si="58"/>
        <v/>
      </c>
      <c r="BW29" s="4" t="str">
        <f t="shared" si="59"/>
        <v/>
      </c>
      <c r="BX29" s="4" t="str">
        <f t="shared" si="60"/>
        <v/>
      </c>
      <c r="BY29" s="4" t="str">
        <f t="shared" si="61"/>
        <v/>
      </c>
      <c r="BZ29" s="4" t="str">
        <f t="shared" si="62"/>
        <v/>
      </c>
      <c r="CA29" s="4" t="str">
        <f t="shared" si="63"/>
        <v/>
      </c>
      <c r="CB29" s="4" t="str">
        <f t="shared" si="24"/>
        <v/>
      </c>
      <c r="CC29" s="4" t="str">
        <f t="shared" si="25"/>
        <v/>
      </c>
      <c r="CD29" s="4" t="str">
        <f t="shared" si="26"/>
        <v/>
      </c>
      <c r="CE29" s="4" t="str">
        <f t="shared" si="27"/>
        <v/>
      </c>
      <c r="CF29" s="4" t="str">
        <f t="shared" si="28"/>
        <v/>
      </c>
      <c r="CG29" s="4" t="str">
        <f t="shared" si="29"/>
        <v/>
      </c>
      <c r="CH29" s="4" t="str">
        <f t="shared" si="30"/>
        <v/>
      </c>
      <c r="CI29" s="4" t="str">
        <f t="shared" si="31"/>
        <v/>
      </c>
      <c r="CJ29" s="4" t="str">
        <f t="shared" si="32"/>
        <v/>
      </c>
      <c r="CK29" s="4" t="str">
        <f t="shared" si="33"/>
        <v/>
      </c>
      <c r="CL29" s="4" t="str">
        <f t="shared" si="34"/>
        <v/>
      </c>
      <c r="CM29" s="4" t="str">
        <f t="shared" si="64"/>
        <v/>
      </c>
      <c r="CN29" s="4" t="str">
        <f t="shared" si="65"/>
        <v/>
      </c>
      <c r="CO29" s="4" t="str">
        <f t="shared" si="66"/>
        <v/>
      </c>
      <c r="CP29" s="4" t="str">
        <f t="shared" si="67"/>
        <v/>
      </c>
      <c r="CQ29" s="4" t="str">
        <f t="shared" si="68"/>
        <v/>
      </c>
      <c r="CR29" s="4" t="str">
        <f t="shared" si="69"/>
        <v/>
      </c>
      <c r="CS29" s="4" t="str">
        <f t="shared" si="70"/>
        <v/>
      </c>
      <c r="CT29" s="4" t="str">
        <f t="shared" si="71"/>
        <v/>
      </c>
      <c r="CU29" s="4" t="str">
        <f t="shared" si="72"/>
        <v/>
      </c>
      <c r="CV29" s="4" t="str">
        <f t="shared" si="73"/>
        <v/>
      </c>
      <c r="CW29" s="4" t="str">
        <f t="shared" si="74"/>
        <v/>
      </c>
      <c r="CX29" s="4">
        <f t="shared" si="35"/>
        <v>0</v>
      </c>
      <c r="CY29" s="4" t="str">
        <f t="shared" si="36"/>
        <v>999:99.99</v>
      </c>
      <c r="CZ29" s="4" t="str">
        <f t="shared" si="37"/>
        <v>999:99.99</v>
      </c>
      <c r="DA29" s="4" t="str">
        <f t="shared" si="38"/>
        <v>999:99.99</v>
      </c>
      <c r="DB29" s="4" t="str">
        <f t="shared" si="39"/>
        <v>999:99.99</v>
      </c>
      <c r="DC29" s="4" t="str">
        <f t="shared" si="40"/>
        <v>999:99.99</v>
      </c>
      <c r="DD29" s="4" t="str">
        <f t="shared" si="41"/>
        <v>999:99.99</v>
      </c>
      <c r="DE29" s="4" t="str">
        <f t="shared" si="42"/>
        <v>999:99.99</v>
      </c>
      <c r="DF29" s="4" t="str">
        <f t="shared" si="43"/>
        <v>999:99.99</v>
      </c>
      <c r="DG29" s="4" t="str">
        <f t="shared" si="44"/>
        <v>999:99.99</v>
      </c>
      <c r="DH29" s="4" t="str">
        <f t="shared" si="45"/>
        <v>999:99.99</v>
      </c>
      <c r="DI29" s="4" t="str">
        <f t="shared" si="46"/>
        <v>999:99.99</v>
      </c>
      <c r="DJ29" s="4">
        <f t="shared" si="84"/>
        <v>0</v>
      </c>
      <c r="DK29" s="4">
        <f t="shared" si="85"/>
        <v>0</v>
      </c>
      <c r="DL29" s="4">
        <f t="shared" si="86"/>
        <v>0</v>
      </c>
      <c r="DM29" s="4" t="str">
        <f t="shared" si="47"/>
        <v>19000100</v>
      </c>
      <c r="DN29" s="4" t="str">
        <f t="shared" si="48"/>
        <v/>
      </c>
      <c r="DU29" s="4" t="str">
        <f t="shared" si="49"/>
        <v/>
      </c>
      <c r="DV29" s="4" t="str">
        <f t="shared" si="50"/>
        <v/>
      </c>
    </row>
    <row r="30" spans="1:130" ht="16.5" customHeight="1">
      <c r="A30" s="7" t="str">
        <f t="shared" si="78"/>
        <v/>
      </c>
      <c r="B30" s="81"/>
      <c r="C30" s="7" t="s">
        <v>192</v>
      </c>
      <c r="D30" s="82"/>
      <c r="E30" s="82"/>
      <c r="F30" s="82"/>
      <c r="G30" s="82"/>
      <c r="H30" s="149" t="str">
        <f t="shared" si="51"/>
        <v/>
      </c>
      <c r="I30" s="126"/>
      <c r="J30" s="113"/>
      <c r="K30" s="163"/>
      <c r="L30" s="126"/>
      <c r="M30" s="113"/>
      <c r="N30" s="163"/>
      <c r="O30" s="126"/>
      <c r="P30" s="113"/>
      <c r="Q30" s="163"/>
      <c r="R30" s="126"/>
      <c r="S30" s="113"/>
      <c r="T30" s="163"/>
      <c r="U30" s="126"/>
      <c r="V30" s="113"/>
      <c r="W30" s="163"/>
      <c r="X30" s="126"/>
      <c r="Y30" s="113"/>
      <c r="Z30" s="163"/>
      <c r="AA30" s="126"/>
      <c r="AB30" s="113"/>
      <c r="AC30" s="163"/>
      <c r="AD30" s="126"/>
      <c r="AE30" s="113"/>
      <c r="AF30" s="163"/>
      <c r="AG30" s="126"/>
      <c r="AH30" s="113"/>
      <c r="AI30" s="163"/>
      <c r="AJ30" s="126"/>
      <c r="AK30" s="113"/>
      <c r="AL30" s="126"/>
      <c r="AM30" s="113"/>
      <c r="AN30" s="7" t="str">
        <f t="shared" si="0"/>
        <v/>
      </c>
      <c r="AO30" s="154" t="str">
        <f t="shared" si="1"/>
        <v/>
      </c>
      <c r="AP30" s="154" t="str">
        <f>IF(B30="","",IF(DN30&gt;17,"一般",IF(ISERROR(VLOOKUP(DN30,DO$6:$DP$22,2,0)),"",VLOOKUP(DN30,DO$6:$DP$22,2,0))))</f>
        <v/>
      </c>
      <c r="AQ30" s="150" t="str">
        <f t="shared" si="52"/>
        <v/>
      </c>
      <c r="AR30" s="11">
        <f t="shared" si="2"/>
        <v>0</v>
      </c>
      <c r="AS30" s="11">
        <f t="shared" si="3"/>
        <v>0</v>
      </c>
      <c r="AT30" s="11">
        <f t="shared" si="4"/>
        <v>0</v>
      </c>
      <c r="AU30" s="11">
        <f t="shared" si="5"/>
        <v>0</v>
      </c>
      <c r="AV30" s="11">
        <f t="shared" si="6"/>
        <v>0</v>
      </c>
      <c r="AW30" s="11">
        <f t="shared" si="7"/>
        <v>0</v>
      </c>
      <c r="AX30" s="11">
        <f t="shared" si="8"/>
        <v>0</v>
      </c>
      <c r="AY30" s="11">
        <f t="shared" si="9"/>
        <v>0</v>
      </c>
      <c r="AZ30" s="11">
        <f t="shared" si="10"/>
        <v>0</v>
      </c>
      <c r="BA30" s="11">
        <f t="shared" si="11"/>
        <v>0</v>
      </c>
      <c r="BB30" s="11">
        <f t="shared" si="12"/>
        <v>0</v>
      </c>
      <c r="BC30" s="4" t="str">
        <f t="shared" si="13"/>
        <v/>
      </c>
      <c r="BD30" s="4" t="str">
        <f t="shared" si="14"/>
        <v/>
      </c>
      <c r="BG30" s="4">
        <f t="shared" si="79"/>
        <v>0</v>
      </c>
      <c r="BH30" s="4">
        <f t="shared" si="80"/>
        <v>0</v>
      </c>
      <c r="BI30" s="4" t="str">
        <f t="shared" si="81"/>
        <v/>
      </c>
      <c r="BJ30" s="4" t="str">
        <f t="shared" si="82"/>
        <v/>
      </c>
      <c r="BK30" s="11">
        <f t="shared" si="17"/>
        <v>0</v>
      </c>
      <c r="BL30" s="4" t="str">
        <f t="shared" si="55"/>
        <v/>
      </c>
      <c r="BM30" s="4">
        <v>0</v>
      </c>
      <c r="BN30" s="4" t="str">
        <f t="shared" si="18"/>
        <v xml:space="preserve"> </v>
      </c>
      <c r="BO30" s="4" t="str">
        <f t="shared" si="83"/>
        <v xml:space="preserve">  </v>
      </c>
      <c r="BP30" s="4" t="str">
        <f t="shared" si="20"/>
        <v/>
      </c>
      <c r="BQ30" s="4" t="str">
        <f t="shared" si="21"/>
        <v/>
      </c>
      <c r="BR30" s="4" t="str">
        <f t="shared" si="22"/>
        <v/>
      </c>
      <c r="BS30" s="4" t="str">
        <f t="shared" si="23"/>
        <v/>
      </c>
      <c r="BT30" s="4" t="str">
        <f t="shared" si="56"/>
        <v/>
      </c>
      <c r="BU30" s="4" t="str">
        <f t="shared" si="57"/>
        <v/>
      </c>
      <c r="BV30" s="4" t="str">
        <f t="shared" si="58"/>
        <v/>
      </c>
      <c r="BW30" s="4" t="str">
        <f t="shared" si="59"/>
        <v/>
      </c>
      <c r="BX30" s="4" t="str">
        <f t="shared" si="60"/>
        <v/>
      </c>
      <c r="BY30" s="4" t="str">
        <f t="shared" si="61"/>
        <v/>
      </c>
      <c r="BZ30" s="4" t="str">
        <f t="shared" si="62"/>
        <v/>
      </c>
      <c r="CA30" s="4" t="str">
        <f t="shared" si="63"/>
        <v/>
      </c>
      <c r="CB30" s="4" t="str">
        <f t="shared" si="24"/>
        <v/>
      </c>
      <c r="CC30" s="4" t="str">
        <f t="shared" si="25"/>
        <v/>
      </c>
      <c r="CD30" s="4" t="str">
        <f t="shared" si="26"/>
        <v/>
      </c>
      <c r="CE30" s="4" t="str">
        <f t="shared" si="27"/>
        <v/>
      </c>
      <c r="CF30" s="4" t="str">
        <f t="shared" si="28"/>
        <v/>
      </c>
      <c r="CG30" s="4" t="str">
        <f t="shared" si="29"/>
        <v/>
      </c>
      <c r="CH30" s="4" t="str">
        <f t="shared" si="30"/>
        <v/>
      </c>
      <c r="CI30" s="4" t="str">
        <f t="shared" si="31"/>
        <v/>
      </c>
      <c r="CJ30" s="4" t="str">
        <f t="shared" si="32"/>
        <v/>
      </c>
      <c r="CK30" s="4" t="str">
        <f t="shared" si="33"/>
        <v/>
      </c>
      <c r="CL30" s="4" t="str">
        <f t="shared" si="34"/>
        <v/>
      </c>
      <c r="CM30" s="4" t="str">
        <f t="shared" si="64"/>
        <v/>
      </c>
      <c r="CN30" s="4" t="str">
        <f t="shared" si="65"/>
        <v/>
      </c>
      <c r="CO30" s="4" t="str">
        <f t="shared" si="66"/>
        <v/>
      </c>
      <c r="CP30" s="4" t="str">
        <f t="shared" si="67"/>
        <v/>
      </c>
      <c r="CQ30" s="4" t="str">
        <f t="shared" si="68"/>
        <v/>
      </c>
      <c r="CR30" s="4" t="str">
        <f t="shared" si="69"/>
        <v/>
      </c>
      <c r="CS30" s="4" t="str">
        <f t="shared" si="70"/>
        <v/>
      </c>
      <c r="CT30" s="4" t="str">
        <f t="shared" si="71"/>
        <v/>
      </c>
      <c r="CU30" s="4" t="str">
        <f t="shared" si="72"/>
        <v/>
      </c>
      <c r="CV30" s="4" t="str">
        <f t="shared" si="73"/>
        <v/>
      </c>
      <c r="CW30" s="4" t="str">
        <f t="shared" si="74"/>
        <v/>
      </c>
      <c r="CX30" s="4">
        <f t="shared" si="35"/>
        <v>0</v>
      </c>
      <c r="CY30" s="4" t="str">
        <f t="shared" si="36"/>
        <v>999:99.99</v>
      </c>
      <c r="CZ30" s="4" t="str">
        <f t="shared" si="37"/>
        <v>999:99.99</v>
      </c>
      <c r="DA30" s="4" t="str">
        <f t="shared" si="38"/>
        <v>999:99.99</v>
      </c>
      <c r="DB30" s="4" t="str">
        <f t="shared" si="39"/>
        <v>999:99.99</v>
      </c>
      <c r="DC30" s="4" t="str">
        <f t="shared" si="40"/>
        <v>999:99.99</v>
      </c>
      <c r="DD30" s="4" t="str">
        <f t="shared" si="41"/>
        <v>999:99.99</v>
      </c>
      <c r="DE30" s="4" t="str">
        <f t="shared" si="42"/>
        <v>999:99.99</v>
      </c>
      <c r="DF30" s="4" t="str">
        <f t="shared" si="43"/>
        <v>999:99.99</v>
      </c>
      <c r="DG30" s="4" t="str">
        <f t="shared" si="44"/>
        <v>999:99.99</v>
      </c>
      <c r="DH30" s="4" t="str">
        <f t="shared" si="45"/>
        <v>999:99.99</v>
      </c>
      <c r="DI30" s="4" t="str">
        <f t="shared" si="46"/>
        <v>999:99.99</v>
      </c>
      <c r="DJ30" s="4">
        <f t="shared" si="84"/>
        <v>0</v>
      </c>
      <c r="DK30" s="4">
        <f t="shared" si="85"/>
        <v>0</v>
      </c>
      <c r="DL30" s="4">
        <f t="shared" si="86"/>
        <v>0</v>
      </c>
      <c r="DM30" s="4" t="str">
        <f t="shared" si="47"/>
        <v>19000100</v>
      </c>
      <c r="DN30" s="4" t="str">
        <f t="shared" si="48"/>
        <v/>
      </c>
      <c r="DU30" s="4" t="str">
        <f t="shared" si="49"/>
        <v/>
      </c>
      <c r="DV30" s="4" t="str">
        <f t="shared" si="50"/>
        <v/>
      </c>
    </row>
    <row r="31" spans="1:130" ht="16.5" customHeight="1">
      <c r="A31" s="7" t="str">
        <f t="shared" si="78"/>
        <v/>
      </c>
      <c r="B31" s="81"/>
      <c r="C31" s="7" t="s">
        <v>192</v>
      </c>
      <c r="D31" s="82"/>
      <c r="E31" s="82"/>
      <c r="F31" s="82"/>
      <c r="G31" s="82"/>
      <c r="H31" s="149" t="str">
        <f t="shared" si="51"/>
        <v/>
      </c>
      <c r="I31" s="126"/>
      <c r="J31" s="113"/>
      <c r="K31" s="163"/>
      <c r="L31" s="126"/>
      <c r="M31" s="113"/>
      <c r="N31" s="163"/>
      <c r="O31" s="126"/>
      <c r="P31" s="113"/>
      <c r="Q31" s="163"/>
      <c r="R31" s="126"/>
      <c r="S31" s="113"/>
      <c r="T31" s="163"/>
      <c r="U31" s="126"/>
      <c r="V31" s="113"/>
      <c r="W31" s="163"/>
      <c r="X31" s="126"/>
      <c r="Y31" s="113"/>
      <c r="Z31" s="163"/>
      <c r="AA31" s="126"/>
      <c r="AB31" s="113"/>
      <c r="AC31" s="163"/>
      <c r="AD31" s="126"/>
      <c r="AE31" s="113"/>
      <c r="AF31" s="163"/>
      <c r="AG31" s="126"/>
      <c r="AH31" s="113"/>
      <c r="AI31" s="163"/>
      <c r="AJ31" s="126"/>
      <c r="AK31" s="113"/>
      <c r="AL31" s="126"/>
      <c r="AM31" s="113"/>
      <c r="AN31" s="7" t="str">
        <f t="shared" si="0"/>
        <v/>
      </c>
      <c r="AO31" s="154" t="str">
        <f t="shared" si="1"/>
        <v/>
      </c>
      <c r="AP31" s="154" t="str">
        <f>IF(B31="","",IF(DN31&gt;17,"一般",IF(ISERROR(VLOOKUP(DN31,DO$6:$DP$22,2,0)),"",VLOOKUP(DN31,DO$6:$DP$22,2,0))))</f>
        <v/>
      </c>
      <c r="AQ31" s="150" t="str">
        <f t="shared" si="52"/>
        <v/>
      </c>
      <c r="AR31" s="11">
        <f t="shared" si="2"/>
        <v>0</v>
      </c>
      <c r="AS31" s="11">
        <f t="shared" si="3"/>
        <v>0</v>
      </c>
      <c r="AT31" s="11">
        <f t="shared" si="4"/>
        <v>0</v>
      </c>
      <c r="AU31" s="11">
        <f t="shared" si="5"/>
        <v>0</v>
      </c>
      <c r="AV31" s="11">
        <f t="shared" si="6"/>
        <v>0</v>
      </c>
      <c r="AW31" s="11">
        <f t="shared" si="7"/>
        <v>0</v>
      </c>
      <c r="AX31" s="11">
        <f t="shared" si="8"/>
        <v>0</v>
      </c>
      <c r="AY31" s="11">
        <f t="shared" si="9"/>
        <v>0</v>
      </c>
      <c r="AZ31" s="11">
        <f t="shared" si="10"/>
        <v>0</v>
      </c>
      <c r="BA31" s="11">
        <f t="shared" si="11"/>
        <v>0</v>
      </c>
      <c r="BB31" s="11">
        <f t="shared" si="12"/>
        <v>0</v>
      </c>
      <c r="BC31" s="4" t="str">
        <f t="shared" si="13"/>
        <v/>
      </c>
      <c r="BD31" s="4" t="str">
        <f t="shared" si="14"/>
        <v/>
      </c>
      <c r="BG31" s="4">
        <f t="shared" si="79"/>
        <v>0</v>
      </c>
      <c r="BH31" s="4">
        <f t="shared" si="80"/>
        <v>0</v>
      </c>
      <c r="BI31" s="4" t="str">
        <f t="shared" si="81"/>
        <v/>
      </c>
      <c r="BJ31" s="4" t="str">
        <f t="shared" si="82"/>
        <v/>
      </c>
      <c r="BK31" s="11">
        <f t="shared" si="17"/>
        <v>0</v>
      </c>
      <c r="BL31" s="4" t="str">
        <f t="shared" si="55"/>
        <v/>
      </c>
      <c r="BM31" s="4">
        <v>0</v>
      </c>
      <c r="BN31" s="4" t="str">
        <f t="shared" si="18"/>
        <v xml:space="preserve"> </v>
      </c>
      <c r="BO31" s="4" t="str">
        <f t="shared" si="83"/>
        <v xml:space="preserve">  </v>
      </c>
      <c r="BP31" s="4" t="str">
        <f t="shared" si="20"/>
        <v/>
      </c>
      <c r="BQ31" s="4" t="str">
        <f t="shared" si="21"/>
        <v/>
      </c>
      <c r="BR31" s="4" t="str">
        <f t="shared" si="22"/>
        <v/>
      </c>
      <c r="BS31" s="4" t="str">
        <f t="shared" si="23"/>
        <v/>
      </c>
      <c r="BT31" s="4" t="str">
        <f t="shared" si="56"/>
        <v/>
      </c>
      <c r="BU31" s="4" t="str">
        <f t="shared" si="57"/>
        <v/>
      </c>
      <c r="BV31" s="4" t="str">
        <f t="shared" si="58"/>
        <v/>
      </c>
      <c r="BW31" s="4" t="str">
        <f t="shared" si="59"/>
        <v/>
      </c>
      <c r="BX31" s="4" t="str">
        <f t="shared" si="60"/>
        <v/>
      </c>
      <c r="BY31" s="4" t="str">
        <f t="shared" si="61"/>
        <v/>
      </c>
      <c r="BZ31" s="4" t="str">
        <f t="shared" si="62"/>
        <v/>
      </c>
      <c r="CA31" s="4" t="str">
        <f t="shared" si="63"/>
        <v/>
      </c>
      <c r="CB31" s="4" t="str">
        <f t="shared" si="24"/>
        <v/>
      </c>
      <c r="CC31" s="4" t="str">
        <f t="shared" si="25"/>
        <v/>
      </c>
      <c r="CD31" s="4" t="str">
        <f t="shared" si="26"/>
        <v/>
      </c>
      <c r="CE31" s="4" t="str">
        <f t="shared" si="27"/>
        <v/>
      </c>
      <c r="CF31" s="4" t="str">
        <f t="shared" si="28"/>
        <v/>
      </c>
      <c r="CG31" s="4" t="str">
        <f t="shared" si="29"/>
        <v/>
      </c>
      <c r="CH31" s="4" t="str">
        <f t="shared" si="30"/>
        <v/>
      </c>
      <c r="CI31" s="4" t="str">
        <f t="shared" si="31"/>
        <v/>
      </c>
      <c r="CJ31" s="4" t="str">
        <f t="shared" si="32"/>
        <v/>
      </c>
      <c r="CK31" s="4" t="str">
        <f t="shared" si="33"/>
        <v/>
      </c>
      <c r="CL31" s="4" t="str">
        <f t="shared" si="34"/>
        <v/>
      </c>
      <c r="CM31" s="4" t="str">
        <f t="shared" si="64"/>
        <v/>
      </c>
      <c r="CN31" s="4" t="str">
        <f t="shared" si="65"/>
        <v/>
      </c>
      <c r="CO31" s="4" t="str">
        <f t="shared" si="66"/>
        <v/>
      </c>
      <c r="CP31" s="4" t="str">
        <f t="shared" si="67"/>
        <v/>
      </c>
      <c r="CQ31" s="4" t="str">
        <f t="shared" si="68"/>
        <v/>
      </c>
      <c r="CR31" s="4" t="str">
        <f t="shared" si="69"/>
        <v/>
      </c>
      <c r="CS31" s="4" t="str">
        <f t="shared" si="70"/>
        <v/>
      </c>
      <c r="CT31" s="4" t="str">
        <f t="shared" si="71"/>
        <v/>
      </c>
      <c r="CU31" s="4" t="str">
        <f t="shared" si="72"/>
        <v/>
      </c>
      <c r="CV31" s="4" t="str">
        <f t="shared" si="73"/>
        <v/>
      </c>
      <c r="CW31" s="4" t="str">
        <f t="shared" si="74"/>
        <v/>
      </c>
      <c r="CX31" s="4">
        <f t="shared" si="35"/>
        <v>0</v>
      </c>
      <c r="CY31" s="4" t="str">
        <f t="shared" si="36"/>
        <v>999:99.99</v>
      </c>
      <c r="CZ31" s="4" t="str">
        <f t="shared" si="37"/>
        <v>999:99.99</v>
      </c>
      <c r="DA31" s="4" t="str">
        <f t="shared" si="38"/>
        <v>999:99.99</v>
      </c>
      <c r="DB31" s="4" t="str">
        <f t="shared" si="39"/>
        <v>999:99.99</v>
      </c>
      <c r="DC31" s="4" t="str">
        <f t="shared" si="40"/>
        <v>999:99.99</v>
      </c>
      <c r="DD31" s="4" t="str">
        <f t="shared" si="41"/>
        <v>999:99.99</v>
      </c>
      <c r="DE31" s="4" t="str">
        <f t="shared" si="42"/>
        <v>999:99.99</v>
      </c>
      <c r="DF31" s="4" t="str">
        <f t="shared" si="43"/>
        <v>999:99.99</v>
      </c>
      <c r="DG31" s="4" t="str">
        <f t="shared" si="44"/>
        <v>999:99.99</v>
      </c>
      <c r="DH31" s="4" t="str">
        <f t="shared" si="45"/>
        <v>999:99.99</v>
      </c>
      <c r="DI31" s="4" t="str">
        <f t="shared" si="46"/>
        <v>999:99.99</v>
      </c>
      <c r="DJ31" s="4">
        <f t="shared" si="84"/>
        <v>0</v>
      </c>
      <c r="DK31" s="4">
        <f t="shared" si="85"/>
        <v>0</v>
      </c>
      <c r="DL31" s="4">
        <f t="shared" si="86"/>
        <v>0</v>
      </c>
      <c r="DM31" s="4" t="str">
        <f t="shared" si="47"/>
        <v>19000100</v>
      </c>
      <c r="DN31" s="4" t="str">
        <f t="shared" si="48"/>
        <v/>
      </c>
      <c r="DU31" s="4" t="str">
        <f t="shared" si="49"/>
        <v/>
      </c>
      <c r="DV31" s="4" t="str">
        <f t="shared" si="50"/>
        <v/>
      </c>
    </row>
    <row r="32" spans="1:130" ht="16.5" customHeight="1">
      <c r="A32" s="7" t="str">
        <f t="shared" si="78"/>
        <v/>
      </c>
      <c r="B32" s="81"/>
      <c r="C32" s="7" t="s">
        <v>192</v>
      </c>
      <c r="D32" s="82"/>
      <c r="E32" s="82"/>
      <c r="F32" s="82"/>
      <c r="G32" s="82"/>
      <c r="H32" s="149" t="str">
        <f t="shared" si="51"/>
        <v/>
      </c>
      <c r="I32" s="126"/>
      <c r="J32" s="113"/>
      <c r="K32" s="163"/>
      <c r="L32" s="126"/>
      <c r="M32" s="113"/>
      <c r="N32" s="163"/>
      <c r="O32" s="126"/>
      <c r="P32" s="113"/>
      <c r="Q32" s="163"/>
      <c r="R32" s="126"/>
      <c r="S32" s="113"/>
      <c r="T32" s="163"/>
      <c r="U32" s="126"/>
      <c r="V32" s="113"/>
      <c r="W32" s="163"/>
      <c r="X32" s="126"/>
      <c r="Y32" s="113"/>
      <c r="Z32" s="163"/>
      <c r="AA32" s="126"/>
      <c r="AB32" s="113"/>
      <c r="AC32" s="163"/>
      <c r="AD32" s="126"/>
      <c r="AE32" s="113"/>
      <c r="AF32" s="163"/>
      <c r="AG32" s="126"/>
      <c r="AH32" s="113"/>
      <c r="AI32" s="163"/>
      <c r="AJ32" s="126"/>
      <c r="AK32" s="113"/>
      <c r="AL32" s="126"/>
      <c r="AM32" s="113"/>
      <c r="AN32" s="7" t="str">
        <f t="shared" si="0"/>
        <v/>
      </c>
      <c r="AO32" s="154" t="str">
        <f t="shared" si="1"/>
        <v/>
      </c>
      <c r="AP32" s="154" t="str">
        <f>IF(B32="","",IF(DN32&gt;17,"一般",IF(ISERROR(VLOOKUP(DN32,DO$6:$DP$22,2,0)),"",VLOOKUP(DN32,DO$6:$DP$22,2,0))))</f>
        <v/>
      </c>
      <c r="AQ32" s="150" t="str">
        <f t="shared" si="52"/>
        <v/>
      </c>
      <c r="AR32" s="11">
        <f t="shared" si="2"/>
        <v>0</v>
      </c>
      <c r="AS32" s="11">
        <f t="shared" si="3"/>
        <v>0</v>
      </c>
      <c r="AT32" s="11">
        <f t="shared" si="4"/>
        <v>0</v>
      </c>
      <c r="AU32" s="11">
        <f t="shared" si="5"/>
        <v>0</v>
      </c>
      <c r="AV32" s="11">
        <f t="shared" si="6"/>
        <v>0</v>
      </c>
      <c r="AW32" s="11">
        <f t="shared" si="7"/>
        <v>0</v>
      </c>
      <c r="AX32" s="11">
        <f t="shared" si="8"/>
        <v>0</v>
      </c>
      <c r="AY32" s="11">
        <f t="shared" si="9"/>
        <v>0</v>
      </c>
      <c r="AZ32" s="11">
        <f t="shared" si="10"/>
        <v>0</v>
      </c>
      <c r="BA32" s="11">
        <f t="shared" si="11"/>
        <v>0</v>
      </c>
      <c r="BB32" s="11">
        <f t="shared" si="12"/>
        <v>0</v>
      </c>
      <c r="BC32" s="4" t="str">
        <f t="shared" si="13"/>
        <v/>
      </c>
      <c r="BD32" s="4" t="str">
        <f t="shared" si="14"/>
        <v/>
      </c>
      <c r="BG32" s="4">
        <f t="shared" si="79"/>
        <v>0</v>
      </c>
      <c r="BH32" s="4">
        <f t="shared" si="80"/>
        <v>0</v>
      </c>
      <c r="BI32" s="4" t="str">
        <f t="shared" si="81"/>
        <v/>
      </c>
      <c r="BJ32" s="4" t="str">
        <f t="shared" si="82"/>
        <v/>
      </c>
      <c r="BK32" s="11">
        <f t="shared" si="17"/>
        <v>0</v>
      </c>
      <c r="BL32" s="4" t="str">
        <f t="shared" si="55"/>
        <v/>
      </c>
      <c r="BM32" s="4">
        <v>0</v>
      </c>
      <c r="BN32" s="4" t="str">
        <f t="shared" si="18"/>
        <v xml:space="preserve"> </v>
      </c>
      <c r="BO32" s="4" t="str">
        <f t="shared" si="83"/>
        <v xml:space="preserve">  </v>
      </c>
      <c r="BP32" s="4" t="str">
        <f t="shared" si="20"/>
        <v/>
      </c>
      <c r="BQ32" s="4" t="str">
        <f t="shared" si="21"/>
        <v/>
      </c>
      <c r="BR32" s="4" t="str">
        <f t="shared" si="22"/>
        <v/>
      </c>
      <c r="BS32" s="4" t="str">
        <f t="shared" si="23"/>
        <v/>
      </c>
      <c r="BT32" s="4" t="str">
        <f t="shared" si="56"/>
        <v/>
      </c>
      <c r="BU32" s="4" t="str">
        <f t="shared" si="57"/>
        <v/>
      </c>
      <c r="BV32" s="4" t="str">
        <f t="shared" si="58"/>
        <v/>
      </c>
      <c r="BW32" s="4" t="str">
        <f t="shared" si="59"/>
        <v/>
      </c>
      <c r="BX32" s="4" t="str">
        <f t="shared" si="60"/>
        <v/>
      </c>
      <c r="BY32" s="4" t="str">
        <f t="shared" si="61"/>
        <v/>
      </c>
      <c r="BZ32" s="4" t="str">
        <f t="shared" si="62"/>
        <v/>
      </c>
      <c r="CA32" s="4" t="str">
        <f t="shared" si="63"/>
        <v/>
      </c>
      <c r="CB32" s="4" t="str">
        <f t="shared" si="24"/>
        <v/>
      </c>
      <c r="CC32" s="4" t="str">
        <f t="shared" si="25"/>
        <v/>
      </c>
      <c r="CD32" s="4" t="str">
        <f t="shared" si="26"/>
        <v/>
      </c>
      <c r="CE32" s="4" t="str">
        <f t="shared" si="27"/>
        <v/>
      </c>
      <c r="CF32" s="4" t="str">
        <f t="shared" si="28"/>
        <v/>
      </c>
      <c r="CG32" s="4" t="str">
        <f t="shared" si="29"/>
        <v/>
      </c>
      <c r="CH32" s="4" t="str">
        <f t="shared" si="30"/>
        <v/>
      </c>
      <c r="CI32" s="4" t="str">
        <f t="shared" si="31"/>
        <v/>
      </c>
      <c r="CJ32" s="4" t="str">
        <f t="shared" si="32"/>
        <v/>
      </c>
      <c r="CK32" s="4" t="str">
        <f t="shared" si="33"/>
        <v/>
      </c>
      <c r="CL32" s="4" t="str">
        <f t="shared" si="34"/>
        <v/>
      </c>
      <c r="CM32" s="4" t="str">
        <f t="shared" si="64"/>
        <v/>
      </c>
      <c r="CN32" s="4" t="str">
        <f t="shared" si="65"/>
        <v/>
      </c>
      <c r="CO32" s="4" t="str">
        <f t="shared" si="66"/>
        <v/>
      </c>
      <c r="CP32" s="4" t="str">
        <f t="shared" si="67"/>
        <v/>
      </c>
      <c r="CQ32" s="4" t="str">
        <f t="shared" si="68"/>
        <v/>
      </c>
      <c r="CR32" s="4" t="str">
        <f t="shared" si="69"/>
        <v/>
      </c>
      <c r="CS32" s="4" t="str">
        <f t="shared" si="70"/>
        <v/>
      </c>
      <c r="CT32" s="4" t="str">
        <f t="shared" si="71"/>
        <v/>
      </c>
      <c r="CU32" s="4" t="str">
        <f t="shared" si="72"/>
        <v/>
      </c>
      <c r="CV32" s="4" t="str">
        <f t="shared" si="73"/>
        <v/>
      </c>
      <c r="CW32" s="4" t="str">
        <f t="shared" si="74"/>
        <v/>
      </c>
      <c r="CX32" s="4">
        <f t="shared" si="35"/>
        <v>0</v>
      </c>
      <c r="CY32" s="4" t="str">
        <f t="shared" si="36"/>
        <v>999:99.99</v>
      </c>
      <c r="CZ32" s="4" t="str">
        <f t="shared" si="37"/>
        <v>999:99.99</v>
      </c>
      <c r="DA32" s="4" t="str">
        <f t="shared" si="38"/>
        <v>999:99.99</v>
      </c>
      <c r="DB32" s="4" t="str">
        <f t="shared" si="39"/>
        <v>999:99.99</v>
      </c>
      <c r="DC32" s="4" t="str">
        <f t="shared" si="40"/>
        <v>999:99.99</v>
      </c>
      <c r="DD32" s="4" t="str">
        <f t="shared" si="41"/>
        <v>999:99.99</v>
      </c>
      <c r="DE32" s="4" t="str">
        <f t="shared" si="42"/>
        <v>999:99.99</v>
      </c>
      <c r="DF32" s="4" t="str">
        <f t="shared" si="43"/>
        <v>999:99.99</v>
      </c>
      <c r="DG32" s="4" t="str">
        <f t="shared" si="44"/>
        <v>999:99.99</v>
      </c>
      <c r="DH32" s="4" t="str">
        <f t="shared" si="45"/>
        <v>999:99.99</v>
      </c>
      <c r="DI32" s="4" t="str">
        <f t="shared" si="46"/>
        <v>999:99.99</v>
      </c>
      <c r="DJ32" s="4">
        <f t="shared" si="84"/>
        <v>0</v>
      </c>
      <c r="DK32" s="4">
        <f t="shared" si="85"/>
        <v>0</v>
      </c>
      <c r="DL32" s="4">
        <f t="shared" si="86"/>
        <v>0</v>
      </c>
      <c r="DM32" s="4" t="str">
        <f t="shared" si="47"/>
        <v>19000100</v>
      </c>
      <c r="DN32" s="4" t="str">
        <f t="shared" si="48"/>
        <v/>
      </c>
      <c r="DU32" s="4" t="str">
        <f t="shared" si="49"/>
        <v/>
      </c>
      <c r="DV32" s="4" t="str">
        <f t="shared" si="50"/>
        <v/>
      </c>
    </row>
    <row r="33" spans="1:126" ht="16.5" customHeight="1">
      <c r="A33" s="7" t="str">
        <f t="shared" si="78"/>
        <v/>
      </c>
      <c r="B33" s="81"/>
      <c r="C33" s="7" t="s">
        <v>192</v>
      </c>
      <c r="D33" s="82"/>
      <c r="E33" s="82"/>
      <c r="F33" s="82"/>
      <c r="G33" s="82"/>
      <c r="H33" s="149" t="str">
        <f t="shared" si="51"/>
        <v/>
      </c>
      <c r="I33" s="126"/>
      <c r="J33" s="113"/>
      <c r="K33" s="163"/>
      <c r="L33" s="126"/>
      <c r="M33" s="113"/>
      <c r="N33" s="163"/>
      <c r="O33" s="126"/>
      <c r="P33" s="113"/>
      <c r="Q33" s="163"/>
      <c r="R33" s="126"/>
      <c r="S33" s="113"/>
      <c r="T33" s="163"/>
      <c r="U33" s="126"/>
      <c r="V33" s="113"/>
      <c r="W33" s="163"/>
      <c r="X33" s="126"/>
      <c r="Y33" s="113"/>
      <c r="Z33" s="163"/>
      <c r="AA33" s="126"/>
      <c r="AB33" s="113"/>
      <c r="AC33" s="163"/>
      <c r="AD33" s="126"/>
      <c r="AE33" s="113"/>
      <c r="AF33" s="163"/>
      <c r="AG33" s="126"/>
      <c r="AH33" s="113"/>
      <c r="AI33" s="163"/>
      <c r="AJ33" s="126"/>
      <c r="AK33" s="113"/>
      <c r="AL33" s="126"/>
      <c r="AM33" s="113"/>
      <c r="AN33" s="7" t="str">
        <f t="shared" si="0"/>
        <v/>
      </c>
      <c r="AO33" s="154" t="str">
        <f t="shared" si="1"/>
        <v/>
      </c>
      <c r="AP33" s="154" t="str">
        <f>IF(B33="","",IF(DN33&gt;17,"一般",IF(ISERROR(VLOOKUP(DN33,DO$6:$DP$22,2,0)),"",VLOOKUP(DN33,DO$6:$DP$22,2,0))))</f>
        <v/>
      </c>
      <c r="AQ33" s="150" t="str">
        <f t="shared" si="52"/>
        <v/>
      </c>
      <c r="AR33" s="11">
        <f t="shared" si="2"/>
        <v>0</v>
      </c>
      <c r="AS33" s="11">
        <f t="shared" si="3"/>
        <v>0</v>
      </c>
      <c r="AT33" s="11">
        <f t="shared" si="4"/>
        <v>0</v>
      </c>
      <c r="AU33" s="11">
        <f t="shared" si="5"/>
        <v>0</v>
      </c>
      <c r="AV33" s="11">
        <f t="shared" si="6"/>
        <v>0</v>
      </c>
      <c r="AW33" s="11">
        <f t="shared" si="7"/>
        <v>0</v>
      </c>
      <c r="AX33" s="11">
        <f t="shared" si="8"/>
        <v>0</v>
      </c>
      <c r="AY33" s="11">
        <f t="shared" si="9"/>
        <v>0</v>
      </c>
      <c r="AZ33" s="11">
        <f t="shared" si="10"/>
        <v>0</v>
      </c>
      <c r="BA33" s="11">
        <f t="shared" si="11"/>
        <v>0</v>
      </c>
      <c r="BB33" s="11">
        <f t="shared" si="12"/>
        <v>0</v>
      </c>
      <c r="BC33" s="4" t="str">
        <f t="shared" si="13"/>
        <v/>
      </c>
      <c r="BD33" s="4" t="str">
        <f t="shared" si="14"/>
        <v/>
      </c>
      <c r="BG33" s="4">
        <f t="shared" si="79"/>
        <v>0</v>
      </c>
      <c r="BH33" s="4">
        <f t="shared" si="80"/>
        <v>0</v>
      </c>
      <c r="BI33" s="4" t="str">
        <f t="shared" si="81"/>
        <v/>
      </c>
      <c r="BJ33" s="4" t="str">
        <f t="shared" si="82"/>
        <v/>
      </c>
      <c r="BK33" s="11">
        <f t="shared" si="17"/>
        <v>0</v>
      </c>
      <c r="BL33" s="4" t="str">
        <f t="shared" si="55"/>
        <v/>
      </c>
      <c r="BM33" s="4">
        <v>0</v>
      </c>
      <c r="BN33" s="4" t="str">
        <f t="shared" si="18"/>
        <v xml:space="preserve"> </v>
      </c>
      <c r="BO33" s="4" t="str">
        <f t="shared" si="83"/>
        <v xml:space="preserve">  </v>
      </c>
      <c r="BP33" s="4" t="str">
        <f t="shared" si="20"/>
        <v/>
      </c>
      <c r="BQ33" s="4" t="str">
        <f t="shared" si="21"/>
        <v/>
      </c>
      <c r="BR33" s="4" t="str">
        <f t="shared" si="22"/>
        <v/>
      </c>
      <c r="BS33" s="4" t="str">
        <f t="shared" si="23"/>
        <v/>
      </c>
      <c r="BT33" s="4" t="str">
        <f t="shared" si="56"/>
        <v/>
      </c>
      <c r="BU33" s="4" t="str">
        <f t="shared" si="57"/>
        <v/>
      </c>
      <c r="BV33" s="4" t="str">
        <f t="shared" si="58"/>
        <v/>
      </c>
      <c r="BW33" s="4" t="str">
        <f t="shared" si="59"/>
        <v/>
      </c>
      <c r="BX33" s="4" t="str">
        <f t="shared" si="60"/>
        <v/>
      </c>
      <c r="BY33" s="4" t="str">
        <f t="shared" si="61"/>
        <v/>
      </c>
      <c r="BZ33" s="4" t="str">
        <f t="shared" si="62"/>
        <v/>
      </c>
      <c r="CA33" s="4" t="str">
        <f t="shared" si="63"/>
        <v/>
      </c>
      <c r="CB33" s="4" t="str">
        <f t="shared" si="24"/>
        <v/>
      </c>
      <c r="CC33" s="4" t="str">
        <f t="shared" si="25"/>
        <v/>
      </c>
      <c r="CD33" s="4" t="str">
        <f t="shared" si="26"/>
        <v/>
      </c>
      <c r="CE33" s="4" t="str">
        <f t="shared" si="27"/>
        <v/>
      </c>
      <c r="CF33" s="4" t="str">
        <f t="shared" si="28"/>
        <v/>
      </c>
      <c r="CG33" s="4" t="str">
        <f t="shared" si="29"/>
        <v/>
      </c>
      <c r="CH33" s="4" t="str">
        <f t="shared" si="30"/>
        <v/>
      </c>
      <c r="CI33" s="4" t="str">
        <f t="shared" si="31"/>
        <v/>
      </c>
      <c r="CJ33" s="4" t="str">
        <f t="shared" si="32"/>
        <v/>
      </c>
      <c r="CK33" s="4" t="str">
        <f t="shared" si="33"/>
        <v/>
      </c>
      <c r="CL33" s="4" t="str">
        <f t="shared" si="34"/>
        <v/>
      </c>
      <c r="CM33" s="4" t="str">
        <f t="shared" si="64"/>
        <v/>
      </c>
      <c r="CN33" s="4" t="str">
        <f t="shared" si="65"/>
        <v/>
      </c>
      <c r="CO33" s="4" t="str">
        <f t="shared" si="66"/>
        <v/>
      </c>
      <c r="CP33" s="4" t="str">
        <f t="shared" si="67"/>
        <v/>
      </c>
      <c r="CQ33" s="4" t="str">
        <f t="shared" si="68"/>
        <v/>
      </c>
      <c r="CR33" s="4" t="str">
        <f t="shared" si="69"/>
        <v/>
      </c>
      <c r="CS33" s="4" t="str">
        <f t="shared" si="70"/>
        <v/>
      </c>
      <c r="CT33" s="4" t="str">
        <f t="shared" si="71"/>
        <v/>
      </c>
      <c r="CU33" s="4" t="str">
        <f t="shared" si="72"/>
        <v/>
      </c>
      <c r="CV33" s="4" t="str">
        <f t="shared" si="73"/>
        <v/>
      </c>
      <c r="CW33" s="4" t="str">
        <f t="shared" si="74"/>
        <v/>
      </c>
      <c r="CX33" s="4">
        <f t="shared" si="35"/>
        <v>0</v>
      </c>
      <c r="CY33" s="4" t="str">
        <f t="shared" si="36"/>
        <v>999:99.99</v>
      </c>
      <c r="CZ33" s="4" t="str">
        <f t="shared" si="37"/>
        <v>999:99.99</v>
      </c>
      <c r="DA33" s="4" t="str">
        <f t="shared" si="38"/>
        <v>999:99.99</v>
      </c>
      <c r="DB33" s="4" t="str">
        <f t="shared" si="39"/>
        <v>999:99.99</v>
      </c>
      <c r="DC33" s="4" t="str">
        <f t="shared" si="40"/>
        <v>999:99.99</v>
      </c>
      <c r="DD33" s="4" t="str">
        <f t="shared" si="41"/>
        <v>999:99.99</v>
      </c>
      <c r="DE33" s="4" t="str">
        <f t="shared" si="42"/>
        <v>999:99.99</v>
      </c>
      <c r="DF33" s="4" t="str">
        <f t="shared" si="43"/>
        <v>999:99.99</v>
      </c>
      <c r="DG33" s="4" t="str">
        <f t="shared" si="44"/>
        <v>999:99.99</v>
      </c>
      <c r="DH33" s="4" t="str">
        <f t="shared" si="45"/>
        <v>999:99.99</v>
      </c>
      <c r="DI33" s="4" t="str">
        <f t="shared" si="46"/>
        <v>999:99.99</v>
      </c>
      <c r="DJ33" s="4">
        <f t="shared" si="84"/>
        <v>0</v>
      </c>
      <c r="DK33" s="4">
        <f t="shared" si="85"/>
        <v>0</v>
      </c>
      <c r="DL33" s="4">
        <f t="shared" si="86"/>
        <v>0</v>
      </c>
      <c r="DM33" s="4" t="str">
        <f t="shared" si="47"/>
        <v>19000100</v>
      </c>
      <c r="DN33" s="4" t="str">
        <f t="shared" si="48"/>
        <v/>
      </c>
      <c r="DU33" s="4" t="str">
        <f t="shared" si="49"/>
        <v/>
      </c>
      <c r="DV33" s="4" t="str">
        <f t="shared" si="50"/>
        <v/>
      </c>
    </row>
    <row r="34" spans="1:126" ht="16.5" customHeight="1">
      <c r="A34" s="7" t="str">
        <f t="shared" si="78"/>
        <v/>
      </c>
      <c r="B34" s="81"/>
      <c r="C34" s="7" t="s">
        <v>192</v>
      </c>
      <c r="D34" s="82"/>
      <c r="E34" s="82"/>
      <c r="F34" s="82"/>
      <c r="G34" s="82"/>
      <c r="H34" s="149" t="str">
        <f t="shared" si="51"/>
        <v/>
      </c>
      <c r="I34" s="126"/>
      <c r="J34" s="113"/>
      <c r="K34" s="163"/>
      <c r="L34" s="126"/>
      <c r="M34" s="113"/>
      <c r="N34" s="163"/>
      <c r="O34" s="126"/>
      <c r="P34" s="113"/>
      <c r="Q34" s="163"/>
      <c r="R34" s="126"/>
      <c r="S34" s="113"/>
      <c r="T34" s="163"/>
      <c r="U34" s="126"/>
      <c r="V34" s="113"/>
      <c r="W34" s="163"/>
      <c r="X34" s="126"/>
      <c r="Y34" s="113"/>
      <c r="Z34" s="163"/>
      <c r="AA34" s="126"/>
      <c r="AB34" s="113"/>
      <c r="AC34" s="163"/>
      <c r="AD34" s="126"/>
      <c r="AE34" s="113"/>
      <c r="AF34" s="163"/>
      <c r="AG34" s="126"/>
      <c r="AH34" s="113"/>
      <c r="AI34" s="163"/>
      <c r="AJ34" s="126"/>
      <c r="AK34" s="113"/>
      <c r="AL34" s="126"/>
      <c r="AM34" s="113"/>
      <c r="AN34" s="7" t="str">
        <f t="shared" si="0"/>
        <v/>
      </c>
      <c r="AO34" s="154" t="str">
        <f t="shared" si="1"/>
        <v/>
      </c>
      <c r="AP34" s="154" t="str">
        <f>IF(B34="","",IF(DN34&gt;17,"一般",IF(ISERROR(VLOOKUP(DN34,DO$6:$DP$22,2,0)),"",VLOOKUP(DN34,DO$6:$DP$22,2,0))))</f>
        <v/>
      </c>
      <c r="AQ34" s="150" t="str">
        <f t="shared" si="52"/>
        <v/>
      </c>
      <c r="AR34" s="11">
        <f t="shared" si="2"/>
        <v>0</v>
      </c>
      <c r="AS34" s="11">
        <f t="shared" si="3"/>
        <v>0</v>
      </c>
      <c r="AT34" s="11">
        <f t="shared" si="4"/>
        <v>0</v>
      </c>
      <c r="AU34" s="11">
        <f t="shared" si="5"/>
        <v>0</v>
      </c>
      <c r="AV34" s="11">
        <f t="shared" si="6"/>
        <v>0</v>
      </c>
      <c r="AW34" s="11">
        <f t="shared" si="7"/>
        <v>0</v>
      </c>
      <c r="AX34" s="11">
        <f t="shared" si="8"/>
        <v>0</v>
      </c>
      <c r="AY34" s="11">
        <f t="shared" si="9"/>
        <v>0</v>
      </c>
      <c r="AZ34" s="11">
        <f t="shared" si="10"/>
        <v>0</v>
      </c>
      <c r="BA34" s="11">
        <f t="shared" si="11"/>
        <v>0</v>
      </c>
      <c r="BB34" s="11">
        <f t="shared" si="12"/>
        <v>0</v>
      </c>
      <c r="BC34" s="4" t="str">
        <f t="shared" si="13"/>
        <v/>
      </c>
      <c r="BD34" s="4" t="str">
        <f t="shared" si="14"/>
        <v/>
      </c>
      <c r="BG34" s="4">
        <f t="shared" si="79"/>
        <v>0</v>
      </c>
      <c r="BH34" s="4">
        <f t="shared" si="80"/>
        <v>0</v>
      </c>
      <c r="BI34" s="4" t="str">
        <f t="shared" si="81"/>
        <v/>
      </c>
      <c r="BJ34" s="4" t="str">
        <f t="shared" si="82"/>
        <v/>
      </c>
      <c r="BK34" s="11">
        <f t="shared" si="17"/>
        <v>0</v>
      </c>
      <c r="BL34" s="4" t="str">
        <f t="shared" si="55"/>
        <v/>
      </c>
      <c r="BM34" s="4">
        <v>0</v>
      </c>
      <c r="BN34" s="4" t="str">
        <f t="shared" si="18"/>
        <v xml:space="preserve"> </v>
      </c>
      <c r="BO34" s="4" t="str">
        <f t="shared" si="83"/>
        <v xml:space="preserve">  </v>
      </c>
      <c r="BP34" s="4" t="str">
        <f t="shared" si="20"/>
        <v/>
      </c>
      <c r="BQ34" s="4" t="str">
        <f t="shared" si="21"/>
        <v/>
      </c>
      <c r="BR34" s="4" t="str">
        <f t="shared" si="22"/>
        <v/>
      </c>
      <c r="BS34" s="4" t="str">
        <f t="shared" si="23"/>
        <v/>
      </c>
      <c r="BT34" s="4" t="str">
        <f t="shared" si="56"/>
        <v/>
      </c>
      <c r="BU34" s="4" t="str">
        <f t="shared" si="57"/>
        <v/>
      </c>
      <c r="BV34" s="4" t="str">
        <f t="shared" si="58"/>
        <v/>
      </c>
      <c r="BW34" s="4" t="str">
        <f t="shared" si="59"/>
        <v/>
      </c>
      <c r="BX34" s="4" t="str">
        <f t="shared" si="60"/>
        <v/>
      </c>
      <c r="BY34" s="4" t="str">
        <f t="shared" si="61"/>
        <v/>
      </c>
      <c r="BZ34" s="4" t="str">
        <f t="shared" si="62"/>
        <v/>
      </c>
      <c r="CA34" s="4" t="str">
        <f t="shared" si="63"/>
        <v/>
      </c>
      <c r="CB34" s="4" t="str">
        <f t="shared" si="24"/>
        <v/>
      </c>
      <c r="CC34" s="4" t="str">
        <f t="shared" si="25"/>
        <v/>
      </c>
      <c r="CD34" s="4" t="str">
        <f t="shared" si="26"/>
        <v/>
      </c>
      <c r="CE34" s="4" t="str">
        <f t="shared" si="27"/>
        <v/>
      </c>
      <c r="CF34" s="4" t="str">
        <f t="shared" si="28"/>
        <v/>
      </c>
      <c r="CG34" s="4" t="str">
        <f t="shared" si="29"/>
        <v/>
      </c>
      <c r="CH34" s="4" t="str">
        <f t="shared" si="30"/>
        <v/>
      </c>
      <c r="CI34" s="4" t="str">
        <f t="shared" si="31"/>
        <v/>
      </c>
      <c r="CJ34" s="4" t="str">
        <f t="shared" si="32"/>
        <v/>
      </c>
      <c r="CK34" s="4" t="str">
        <f t="shared" si="33"/>
        <v/>
      </c>
      <c r="CL34" s="4" t="str">
        <f t="shared" si="34"/>
        <v/>
      </c>
      <c r="CM34" s="4" t="str">
        <f t="shared" si="64"/>
        <v/>
      </c>
      <c r="CN34" s="4" t="str">
        <f t="shared" si="65"/>
        <v/>
      </c>
      <c r="CO34" s="4" t="str">
        <f t="shared" si="66"/>
        <v/>
      </c>
      <c r="CP34" s="4" t="str">
        <f t="shared" si="67"/>
        <v/>
      </c>
      <c r="CQ34" s="4" t="str">
        <f t="shared" si="68"/>
        <v/>
      </c>
      <c r="CR34" s="4" t="str">
        <f t="shared" si="69"/>
        <v/>
      </c>
      <c r="CS34" s="4" t="str">
        <f t="shared" si="70"/>
        <v/>
      </c>
      <c r="CT34" s="4" t="str">
        <f t="shared" si="71"/>
        <v/>
      </c>
      <c r="CU34" s="4" t="str">
        <f t="shared" si="72"/>
        <v/>
      </c>
      <c r="CV34" s="4" t="str">
        <f t="shared" si="73"/>
        <v/>
      </c>
      <c r="CW34" s="4" t="str">
        <f t="shared" si="74"/>
        <v/>
      </c>
      <c r="CX34" s="4">
        <f t="shared" si="35"/>
        <v>0</v>
      </c>
      <c r="CY34" s="4" t="str">
        <f t="shared" si="36"/>
        <v>999:99.99</v>
      </c>
      <c r="CZ34" s="4" t="str">
        <f t="shared" si="37"/>
        <v>999:99.99</v>
      </c>
      <c r="DA34" s="4" t="str">
        <f t="shared" si="38"/>
        <v>999:99.99</v>
      </c>
      <c r="DB34" s="4" t="str">
        <f t="shared" si="39"/>
        <v>999:99.99</v>
      </c>
      <c r="DC34" s="4" t="str">
        <f t="shared" si="40"/>
        <v>999:99.99</v>
      </c>
      <c r="DD34" s="4" t="str">
        <f t="shared" si="41"/>
        <v>999:99.99</v>
      </c>
      <c r="DE34" s="4" t="str">
        <f t="shared" si="42"/>
        <v>999:99.99</v>
      </c>
      <c r="DF34" s="4" t="str">
        <f t="shared" si="43"/>
        <v>999:99.99</v>
      </c>
      <c r="DG34" s="4" t="str">
        <f t="shared" si="44"/>
        <v>999:99.99</v>
      </c>
      <c r="DH34" s="4" t="str">
        <f t="shared" si="45"/>
        <v>999:99.99</v>
      </c>
      <c r="DI34" s="4" t="str">
        <f t="shared" si="46"/>
        <v>999:99.99</v>
      </c>
      <c r="DJ34" s="4">
        <f t="shared" si="84"/>
        <v>0</v>
      </c>
      <c r="DK34" s="4">
        <f t="shared" si="85"/>
        <v>0</v>
      </c>
      <c r="DL34" s="4">
        <f t="shared" si="86"/>
        <v>0</v>
      </c>
      <c r="DM34" s="4" t="str">
        <f t="shared" si="47"/>
        <v>19000100</v>
      </c>
      <c r="DN34" s="4" t="str">
        <f t="shared" si="48"/>
        <v/>
      </c>
      <c r="DU34" s="4" t="str">
        <f t="shared" si="49"/>
        <v/>
      </c>
      <c r="DV34" s="4" t="str">
        <f t="shared" si="50"/>
        <v/>
      </c>
    </row>
    <row r="35" spans="1:126" ht="16.5" customHeight="1">
      <c r="A35" s="7" t="str">
        <f t="shared" si="78"/>
        <v/>
      </c>
      <c r="B35" s="81"/>
      <c r="C35" s="7" t="s">
        <v>192</v>
      </c>
      <c r="D35" s="82"/>
      <c r="E35" s="82"/>
      <c r="F35" s="82"/>
      <c r="G35" s="82"/>
      <c r="H35" s="149" t="str">
        <f t="shared" si="51"/>
        <v/>
      </c>
      <c r="I35" s="126"/>
      <c r="J35" s="113"/>
      <c r="K35" s="163"/>
      <c r="L35" s="126"/>
      <c r="M35" s="113"/>
      <c r="N35" s="163"/>
      <c r="O35" s="126"/>
      <c r="P35" s="113"/>
      <c r="Q35" s="163"/>
      <c r="R35" s="126"/>
      <c r="S35" s="113"/>
      <c r="T35" s="163"/>
      <c r="U35" s="126"/>
      <c r="V35" s="113"/>
      <c r="W35" s="163"/>
      <c r="X35" s="126"/>
      <c r="Y35" s="113"/>
      <c r="Z35" s="163"/>
      <c r="AA35" s="126"/>
      <c r="AB35" s="113"/>
      <c r="AC35" s="163"/>
      <c r="AD35" s="126"/>
      <c r="AE35" s="113"/>
      <c r="AF35" s="163"/>
      <c r="AG35" s="126"/>
      <c r="AH35" s="113"/>
      <c r="AI35" s="163"/>
      <c r="AJ35" s="126"/>
      <c r="AK35" s="113"/>
      <c r="AL35" s="126"/>
      <c r="AM35" s="113"/>
      <c r="AN35" s="7" t="str">
        <f t="shared" si="0"/>
        <v/>
      </c>
      <c r="AO35" s="154" t="str">
        <f t="shared" si="1"/>
        <v/>
      </c>
      <c r="AP35" s="154" t="str">
        <f>IF(B35="","",IF(DN35&gt;17,"一般",IF(ISERROR(VLOOKUP(DN35,DO$6:$DP$22,2,0)),"",VLOOKUP(DN35,DO$6:$DP$22,2,0))))</f>
        <v/>
      </c>
      <c r="AQ35" s="150" t="str">
        <f t="shared" si="52"/>
        <v/>
      </c>
      <c r="AR35" s="11">
        <f t="shared" si="2"/>
        <v>0</v>
      </c>
      <c r="AS35" s="11">
        <f t="shared" si="3"/>
        <v>0</v>
      </c>
      <c r="AT35" s="11">
        <f t="shared" si="4"/>
        <v>0</v>
      </c>
      <c r="AU35" s="11">
        <f t="shared" si="5"/>
        <v>0</v>
      </c>
      <c r="AV35" s="11">
        <f t="shared" si="6"/>
        <v>0</v>
      </c>
      <c r="AW35" s="11">
        <f t="shared" si="7"/>
        <v>0</v>
      </c>
      <c r="AX35" s="11">
        <f t="shared" si="8"/>
        <v>0</v>
      </c>
      <c r="AY35" s="11">
        <f t="shared" si="9"/>
        <v>0</v>
      </c>
      <c r="AZ35" s="11">
        <f t="shared" si="10"/>
        <v>0</v>
      </c>
      <c r="BA35" s="11">
        <f t="shared" si="11"/>
        <v>0</v>
      </c>
      <c r="BB35" s="11">
        <f t="shared" si="12"/>
        <v>0</v>
      </c>
      <c r="BC35" s="4" t="str">
        <f t="shared" si="13"/>
        <v/>
      </c>
      <c r="BD35" s="4" t="str">
        <f t="shared" si="14"/>
        <v/>
      </c>
      <c r="BG35" s="4">
        <f t="shared" si="79"/>
        <v>0</v>
      </c>
      <c r="BH35" s="4">
        <f t="shared" si="80"/>
        <v>0</v>
      </c>
      <c r="BI35" s="4" t="str">
        <f t="shared" si="81"/>
        <v/>
      </c>
      <c r="BJ35" s="4" t="str">
        <f t="shared" si="82"/>
        <v/>
      </c>
      <c r="BK35" s="11">
        <f t="shared" si="17"/>
        <v>0</v>
      </c>
      <c r="BL35" s="4" t="str">
        <f t="shared" si="55"/>
        <v/>
      </c>
      <c r="BM35" s="4">
        <v>0</v>
      </c>
      <c r="BN35" s="4" t="str">
        <f t="shared" si="18"/>
        <v xml:space="preserve"> </v>
      </c>
      <c r="BO35" s="4" t="str">
        <f t="shared" si="83"/>
        <v xml:space="preserve">  </v>
      </c>
      <c r="BP35" s="4" t="str">
        <f t="shared" si="20"/>
        <v/>
      </c>
      <c r="BQ35" s="4" t="str">
        <f t="shared" si="21"/>
        <v/>
      </c>
      <c r="BR35" s="4" t="str">
        <f t="shared" si="22"/>
        <v/>
      </c>
      <c r="BS35" s="4" t="str">
        <f t="shared" si="23"/>
        <v/>
      </c>
      <c r="BT35" s="4" t="str">
        <f t="shared" si="56"/>
        <v/>
      </c>
      <c r="BU35" s="4" t="str">
        <f t="shared" si="57"/>
        <v/>
      </c>
      <c r="BV35" s="4" t="str">
        <f t="shared" si="58"/>
        <v/>
      </c>
      <c r="BW35" s="4" t="str">
        <f t="shared" si="59"/>
        <v/>
      </c>
      <c r="BX35" s="4" t="str">
        <f t="shared" si="60"/>
        <v/>
      </c>
      <c r="BY35" s="4" t="str">
        <f t="shared" si="61"/>
        <v/>
      </c>
      <c r="BZ35" s="4" t="str">
        <f t="shared" si="62"/>
        <v/>
      </c>
      <c r="CA35" s="4" t="str">
        <f t="shared" si="63"/>
        <v/>
      </c>
      <c r="CB35" s="4" t="str">
        <f t="shared" si="24"/>
        <v/>
      </c>
      <c r="CC35" s="4" t="str">
        <f t="shared" si="25"/>
        <v/>
      </c>
      <c r="CD35" s="4" t="str">
        <f t="shared" si="26"/>
        <v/>
      </c>
      <c r="CE35" s="4" t="str">
        <f t="shared" si="27"/>
        <v/>
      </c>
      <c r="CF35" s="4" t="str">
        <f t="shared" si="28"/>
        <v/>
      </c>
      <c r="CG35" s="4" t="str">
        <f t="shared" si="29"/>
        <v/>
      </c>
      <c r="CH35" s="4" t="str">
        <f t="shared" si="30"/>
        <v/>
      </c>
      <c r="CI35" s="4" t="str">
        <f t="shared" si="31"/>
        <v/>
      </c>
      <c r="CJ35" s="4" t="str">
        <f t="shared" si="32"/>
        <v/>
      </c>
      <c r="CK35" s="4" t="str">
        <f t="shared" si="33"/>
        <v/>
      </c>
      <c r="CL35" s="4" t="str">
        <f t="shared" si="34"/>
        <v/>
      </c>
      <c r="CM35" s="4" t="str">
        <f t="shared" si="64"/>
        <v/>
      </c>
      <c r="CN35" s="4" t="str">
        <f t="shared" si="65"/>
        <v/>
      </c>
      <c r="CO35" s="4" t="str">
        <f t="shared" si="66"/>
        <v/>
      </c>
      <c r="CP35" s="4" t="str">
        <f t="shared" si="67"/>
        <v/>
      </c>
      <c r="CQ35" s="4" t="str">
        <f t="shared" si="68"/>
        <v/>
      </c>
      <c r="CR35" s="4" t="str">
        <f t="shared" si="69"/>
        <v/>
      </c>
      <c r="CS35" s="4" t="str">
        <f t="shared" si="70"/>
        <v/>
      </c>
      <c r="CT35" s="4" t="str">
        <f t="shared" si="71"/>
        <v/>
      </c>
      <c r="CU35" s="4" t="str">
        <f t="shared" si="72"/>
        <v/>
      </c>
      <c r="CV35" s="4" t="str">
        <f t="shared" si="73"/>
        <v/>
      </c>
      <c r="CW35" s="4" t="str">
        <f t="shared" si="74"/>
        <v/>
      </c>
      <c r="CX35" s="4">
        <f t="shared" si="35"/>
        <v>0</v>
      </c>
      <c r="CY35" s="4" t="str">
        <f t="shared" si="36"/>
        <v>999:99.99</v>
      </c>
      <c r="CZ35" s="4" t="str">
        <f t="shared" si="37"/>
        <v>999:99.99</v>
      </c>
      <c r="DA35" s="4" t="str">
        <f t="shared" si="38"/>
        <v>999:99.99</v>
      </c>
      <c r="DB35" s="4" t="str">
        <f t="shared" si="39"/>
        <v>999:99.99</v>
      </c>
      <c r="DC35" s="4" t="str">
        <f t="shared" si="40"/>
        <v>999:99.99</v>
      </c>
      <c r="DD35" s="4" t="str">
        <f t="shared" si="41"/>
        <v>999:99.99</v>
      </c>
      <c r="DE35" s="4" t="str">
        <f t="shared" si="42"/>
        <v>999:99.99</v>
      </c>
      <c r="DF35" s="4" t="str">
        <f t="shared" si="43"/>
        <v>999:99.99</v>
      </c>
      <c r="DG35" s="4" t="str">
        <f t="shared" si="44"/>
        <v>999:99.99</v>
      </c>
      <c r="DH35" s="4" t="str">
        <f t="shared" si="45"/>
        <v>999:99.99</v>
      </c>
      <c r="DI35" s="4" t="str">
        <f t="shared" si="46"/>
        <v>999:99.99</v>
      </c>
      <c r="DJ35" s="4">
        <f t="shared" si="84"/>
        <v>0</v>
      </c>
      <c r="DK35" s="4">
        <f t="shared" si="85"/>
        <v>0</v>
      </c>
      <c r="DL35" s="4">
        <f t="shared" si="86"/>
        <v>0</v>
      </c>
      <c r="DM35" s="4" t="str">
        <f t="shared" si="47"/>
        <v>19000100</v>
      </c>
      <c r="DN35" s="4" t="str">
        <f t="shared" si="48"/>
        <v/>
      </c>
      <c r="DU35" s="4" t="str">
        <f t="shared" si="49"/>
        <v/>
      </c>
      <c r="DV35" s="4" t="str">
        <f t="shared" si="50"/>
        <v/>
      </c>
    </row>
    <row r="36" spans="1:126" ht="16.5" customHeight="1">
      <c r="A36" s="7" t="str">
        <f t="shared" si="78"/>
        <v/>
      </c>
      <c r="B36" s="81"/>
      <c r="C36" s="7" t="s">
        <v>192</v>
      </c>
      <c r="D36" s="82"/>
      <c r="E36" s="82"/>
      <c r="F36" s="82"/>
      <c r="G36" s="82"/>
      <c r="H36" s="149" t="str">
        <f t="shared" si="51"/>
        <v/>
      </c>
      <c r="I36" s="126"/>
      <c r="J36" s="113"/>
      <c r="K36" s="163"/>
      <c r="L36" s="126"/>
      <c r="M36" s="113"/>
      <c r="N36" s="163"/>
      <c r="O36" s="126"/>
      <c r="P36" s="113"/>
      <c r="Q36" s="163"/>
      <c r="R36" s="126"/>
      <c r="S36" s="113"/>
      <c r="T36" s="163"/>
      <c r="U36" s="126"/>
      <c r="V36" s="113"/>
      <c r="W36" s="163"/>
      <c r="X36" s="126"/>
      <c r="Y36" s="113"/>
      <c r="Z36" s="163"/>
      <c r="AA36" s="126"/>
      <c r="AB36" s="113"/>
      <c r="AC36" s="163"/>
      <c r="AD36" s="126"/>
      <c r="AE36" s="113"/>
      <c r="AF36" s="163"/>
      <c r="AG36" s="126"/>
      <c r="AH36" s="113"/>
      <c r="AI36" s="163"/>
      <c r="AJ36" s="126"/>
      <c r="AK36" s="113"/>
      <c r="AL36" s="126"/>
      <c r="AM36" s="113"/>
      <c r="AN36" s="7" t="str">
        <f t="shared" si="0"/>
        <v/>
      </c>
      <c r="AO36" s="154" t="str">
        <f t="shared" si="1"/>
        <v/>
      </c>
      <c r="AP36" s="154" t="str">
        <f>IF(B36="","",IF(DN36&gt;17,"一般",IF(ISERROR(VLOOKUP(DN36,DO$6:$DP$22,2,0)),"",VLOOKUP(DN36,DO$6:$DP$22,2,0))))</f>
        <v/>
      </c>
      <c r="AQ36" s="150" t="str">
        <f t="shared" si="52"/>
        <v/>
      </c>
      <c r="AR36" s="11">
        <f t="shared" si="2"/>
        <v>0</v>
      </c>
      <c r="AS36" s="11">
        <f t="shared" si="3"/>
        <v>0</v>
      </c>
      <c r="AT36" s="11">
        <f t="shared" si="4"/>
        <v>0</v>
      </c>
      <c r="AU36" s="11">
        <f t="shared" si="5"/>
        <v>0</v>
      </c>
      <c r="AV36" s="11">
        <f t="shared" si="6"/>
        <v>0</v>
      </c>
      <c r="AW36" s="11">
        <f t="shared" si="7"/>
        <v>0</v>
      </c>
      <c r="AX36" s="11">
        <f t="shared" si="8"/>
        <v>0</v>
      </c>
      <c r="AY36" s="11">
        <f t="shared" si="9"/>
        <v>0</v>
      </c>
      <c r="AZ36" s="11">
        <f t="shared" si="10"/>
        <v>0</v>
      </c>
      <c r="BA36" s="11">
        <f t="shared" si="11"/>
        <v>0</v>
      </c>
      <c r="BB36" s="11">
        <f t="shared" si="12"/>
        <v>0</v>
      </c>
      <c r="BC36" s="4" t="str">
        <f t="shared" si="13"/>
        <v/>
      </c>
      <c r="BD36" s="4" t="str">
        <f t="shared" si="14"/>
        <v/>
      </c>
      <c r="BG36" s="4">
        <f t="shared" si="79"/>
        <v>0</v>
      </c>
      <c r="BH36" s="4">
        <f t="shared" si="80"/>
        <v>0</v>
      </c>
      <c r="BI36" s="4" t="str">
        <f t="shared" si="81"/>
        <v/>
      </c>
      <c r="BJ36" s="4" t="str">
        <f t="shared" si="82"/>
        <v/>
      </c>
      <c r="BK36" s="11">
        <f t="shared" si="17"/>
        <v>0</v>
      </c>
      <c r="BL36" s="4" t="str">
        <f t="shared" si="55"/>
        <v/>
      </c>
      <c r="BM36" s="4">
        <v>0</v>
      </c>
      <c r="BN36" s="4" t="str">
        <f t="shared" si="18"/>
        <v xml:space="preserve"> </v>
      </c>
      <c r="BO36" s="4" t="str">
        <f t="shared" si="83"/>
        <v xml:space="preserve">  </v>
      </c>
      <c r="BP36" s="4" t="str">
        <f t="shared" si="20"/>
        <v/>
      </c>
      <c r="BQ36" s="4" t="str">
        <f t="shared" si="21"/>
        <v/>
      </c>
      <c r="BR36" s="4" t="str">
        <f t="shared" si="22"/>
        <v/>
      </c>
      <c r="BS36" s="4" t="str">
        <f t="shared" si="23"/>
        <v/>
      </c>
      <c r="BT36" s="4" t="str">
        <f t="shared" si="56"/>
        <v/>
      </c>
      <c r="BU36" s="4" t="str">
        <f t="shared" si="57"/>
        <v/>
      </c>
      <c r="BV36" s="4" t="str">
        <f t="shared" si="58"/>
        <v/>
      </c>
      <c r="BW36" s="4" t="str">
        <f t="shared" si="59"/>
        <v/>
      </c>
      <c r="BX36" s="4" t="str">
        <f t="shared" si="60"/>
        <v/>
      </c>
      <c r="BY36" s="4" t="str">
        <f t="shared" si="61"/>
        <v/>
      </c>
      <c r="BZ36" s="4" t="str">
        <f t="shared" si="62"/>
        <v/>
      </c>
      <c r="CA36" s="4" t="str">
        <f t="shared" si="63"/>
        <v/>
      </c>
      <c r="CB36" s="4" t="str">
        <f t="shared" si="24"/>
        <v/>
      </c>
      <c r="CC36" s="4" t="str">
        <f t="shared" si="25"/>
        <v/>
      </c>
      <c r="CD36" s="4" t="str">
        <f t="shared" si="26"/>
        <v/>
      </c>
      <c r="CE36" s="4" t="str">
        <f t="shared" si="27"/>
        <v/>
      </c>
      <c r="CF36" s="4" t="str">
        <f t="shared" si="28"/>
        <v/>
      </c>
      <c r="CG36" s="4" t="str">
        <f t="shared" si="29"/>
        <v/>
      </c>
      <c r="CH36" s="4" t="str">
        <f t="shared" si="30"/>
        <v/>
      </c>
      <c r="CI36" s="4" t="str">
        <f t="shared" si="31"/>
        <v/>
      </c>
      <c r="CJ36" s="4" t="str">
        <f t="shared" si="32"/>
        <v/>
      </c>
      <c r="CK36" s="4" t="str">
        <f t="shared" si="33"/>
        <v/>
      </c>
      <c r="CL36" s="4" t="str">
        <f t="shared" si="34"/>
        <v/>
      </c>
      <c r="CM36" s="4" t="str">
        <f t="shared" si="64"/>
        <v/>
      </c>
      <c r="CN36" s="4" t="str">
        <f t="shared" si="65"/>
        <v/>
      </c>
      <c r="CO36" s="4" t="str">
        <f t="shared" si="66"/>
        <v/>
      </c>
      <c r="CP36" s="4" t="str">
        <f t="shared" si="67"/>
        <v/>
      </c>
      <c r="CQ36" s="4" t="str">
        <f t="shared" si="68"/>
        <v/>
      </c>
      <c r="CR36" s="4" t="str">
        <f t="shared" si="69"/>
        <v/>
      </c>
      <c r="CS36" s="4" t="str">
        <f t="shared" si="70"/>
        <v/>
      </c>
      <c r="CT36" s="4" t="str">
        <f t="shared" si="71"/>
        <v/>
      </c>
      <c r="CU36" s="4" t="str">
        <f t="shared" si="72"/>
        <v/>
      </c>
      <c r="CV36" s="4" t="str">
        <f t="shared" si="73"/>
        <v/>
      </c>
      <c r="CW36" s="4" t="str">
        <f t="shared" si="74"/>
        <v/>
      </c>
      <c r="CX36" s="4">
        <f t="shared" si="35"/>
        <v>0</v>
      </c>
      <c r="CY36" s="4" t="str">
        <f t="shared" si="36"/>
        <v>999:99.99</v>
      </c>
      <c r="CZ36" s="4" t="str">
        <f t="shared" si="37"/>
        <v>999:99.99</v>
      </c>
      <c r="DA36" s="4" t="str">
        <f t="shared" si="38"/>
        <v>999:99.99</v>
      </c>
      <c r="DB36" s="4" t="str">
        <f t="shared" si="39"/>
        <v>999:99.99</v>
      </c>
      <c r="DC36" s="4" t="str">
        <f t="shared" si="40"/>
        <v>999:99.99</v>
      </c>
      <c r="DD36" s="4" t="str">
        <f t="shared" si="41"/>
        <v>999:99.99</v>
      </c>
      <c r="DE36" s="4" t="str">
        <f t="shared" si="42"/>
        <v>999:99.99</v>
      </c>
      <c r="DF36" s="4" t="str">
        <f t="shared" si="43"/>
        <v>999:99.99</v>
      </c>
      <c r="DG36" s="4" t="str">
        <f t="shared" si="44"/>
        <v>999:99.99</v>
      </c>
      <c r="DH36" s="4" t="str">
        <f t="shared" si="45"/>
        <v>999:99.99</v>
      </c>
      <c r="DI36" s="4" t="str">
        <f t="shared" si="46"/>
        <v>999:99.99</v>
      </c>
      <c r="DJ36" s="4">
        <f t="shared" si="84"/>
        <v>0</v>
      </c>
      <c r="DK36" s="4">
        <f t="shared" si="85"/>
        <v>0</v>
      </c>
      <c r="DL36" s="4">
        <f t="shared" si="86"/>
        <v>0</v>
      </c>
      <c r="DM36" s="4" t="str">
        <f t="shared" si="47"/>
        <v>19000100</v>
      </c>
      <c r="DN36" s="4" t="str">
        <f t="shared" si="48"/>
        <v/>
      </c>
      <c r="DU36" s="4" t="str">
        <f t="shared" si="49"/>
        <v/>
      </c>
      <c r="DV36" s="4" t="str">
        <f t="shared" si="50"/>
        <v/>
      </c>
    </row>
    <row r="37" spans="1:126" ht="16.5" customHeight="1">
      <c r="A37" s="7" t="str">
        <f t="shared" si="78"/>
        <v/>
      </c>
      <c r="B37" s="81"/>
      <c r="C37" s="7" t="s">
        <v>192</v>
      </c>
      <c r="D37" s="82"/>
      <c r="E37" s="82"/>
      <c r="F37" s="82"/>
      <c r="G37" s="82"/>
      <c r="H37" s="149" t="str">
        <f t="shared" si="51"/>
        <v/>
      </c>
      <c r="I37" s="126"/>
      <c r="J37" s="113"/>
      <c r="K37" s="163"/>
      <c r="L37" s="126"/>
      <c r="M37" s="113"/>
      <c r="N37" s="163"/>
      <c r="O37" s="126"/>
      <c r="P37" s="113"/>
      <c r="Q37" s="163"/>
      <c r="R37" s="126"/>
      <c r="S37" s="113"/>
      <c r="T37" s="163"/>
      <c r="U37" s="126"/>
      <c r="V37" s="113"/>
      <c r="W37" s="163"/>
      <c r="X37" s="126"/>
      <c r="Y37" s="113"/>
      <c r="Z37" s="163"/>
      <c r="AA37" s="126"/>
      <c r="AB37" s="113"/>
      <c r="AC37" s="163"/>
      <c r="AD37" s="126"/>
      <c r="AE37" s="113"/>
      <c r="AF37" s="163"/>
      <c r="AG37" s="126"/>
      <c r="AH37" s="113"/>
      <c r="AI37" s="163"/>
      <c r="AJ37" s="126"/>
      <c r="AK37" s="113"/>
      <c r="AL37" s="126"/>
      <c r="AM37" s="113"/>
      <c r="AN37" s="7" t="str">
        <f t="shared" si="0"/>
        <v/>
      </c>
      <c r="AO37" s="154" t="str">
        <f t="shared" si="1"/>
        <v/>
      </c>
      <c r="AP37" s="154" t="str">
        <f>IF(B37="","",IF(DN37&gt;17,"一般",IF(ISERROR(VLOOKUP(DN37,DO$6:$DP$22,2,0)),"",VLOOKUP(DN37,DO$6:$DP$22,2,0))))</f>
        <v/>
      </c>
      <c r="AQ37" s="150" t="str">
        <f t="shared" si="52"/>
        <v/>
      </c>
      <c r="AR37" s="11">
        <f t="shared" si="2"/>
        <v>0</v>
      </c>
      <c r="AS37" s="11">
        <f t="shared" si="3"/>
        <v>0</v>
      </c>
      <c r="AT37" s="11">
        <f t="shared" si="4"/>
        <v>0</v>
      </c>
      <c r="AU37" s="11">
        <f t="shared" si="5"/>
        <v>0</v>
      </c>
      <c r="AV37" s="11">
        <f t="shared" si="6"/>
        <v>0</v>
      </c>
      <c r="AW37" s="11">
        <f t="shared" si="7"/>
        <v>0</v>
      </c>
      <c r="AX37" s="11">
        <f t="shared" si="8"/>
        <v>0</v>
      </c>
      <c r="AY37" s="11">
        <f t="shared" si="9"/>
        <v>0</v>
      </c>
      <c r="AZ37" s="11">
        <f t="shared" si="10"/>
        <v>0</v>
      </c>
      <c r="BA37" s="11">
        <f t="shared" si="11"/>
        <v>0</v>
      </c>
      <c r="BB37" s="11">
        <f t="shared" si="12"/>
        <v>0</v>
      </c>
      <c r="BC37" s="4" t="str">
        <f t="shared" si="13"/>
        <v/>
      </c>
      <c r="BD37" s="4" t="str">
        <f t="shared" si="14"/>
        <v/>
      </c>
      <c r="BG37" s="4">
        <f t="shared" si="79"/>
        <v>0</v>
      </c>
      <c r="BH37" s="4">
        <f t="shared" si="80"/>
        <v>0</v>
      </c>
      <c r="BI37" s="4" t="str">
        <f t="shared" si="81"/>
        <v/>
      </c>
      <c r="BJ37" s="4" t="str">
        <f t="shared" si="82"/>
        <v/>
      </c>
      <c r="BK37" s="11">
        <f t="shared" si="17"/>
        <v>0</v>
      </c>
      <c r="BL37" s="4" t="str">
        <f t="shared" si="55"/>
        <v/>
      </c>
      <c r="BM37" s="4">
        <v>0</v>
      </c>
      <c r="BN37" s="4" t="str">
        <f t="shared" si="18"/>
        <v xml:space="preserve"> </v>
      </c>
      <c r="BO37" s="4" t="str">
        <f t="shared" si="83"/>
        <v xml:space="preserve">  </v>
      </c>
      <c r="BP37" s="4" t="str">
        <f t="shared" si="20"/>
        <v/>
      </c>
      <c r="BQ37" s="4" t="str">
        <f t="shared" si="21"/>
        <v/>
      </c>
      <c r="BR37" s="4" t="str">
        <f t="shared" si="22"/>
        <v/>
      </c>
      <c r="BS37" s="4" t="str">
        <f t="shared" si="23"/>
        <v/>
      </c>
      <c r="BT37" s="4" t="str">
        <f t="shared" si="56"/>
        <v/>
      </c>
      <c r="BU37" s="4" t="str">
        <f t="shared" si="57"/>
        <v/>
      </c>
      <c r="BV37" s="4" t="str">
        <f t="shared" si="58"/>
        <v/>
      </c>
      <c r="BW37" s="4" t="str">
        <f t="shared" si="59"/>
        <v/>
      </c>
      <c r="BX37" s="4" t="str">
        <f t="shared" si="60"/>
        <v/>
      </c>
      <c r="BY37" s="4" t="str">
        <f t="shared" si="61"/>
        <v/>
      </c>
      <c r="BZ37" s="4" t="str">
        <f t="shared" si="62"/>
        <v/>
      </c>
      <c r="CA37" s="4" t="str">
        <f t="shared" si="63"/>
        <v/>
      </c>
      <c r="CB37" s="4" t="str">
        <f t="shared" si="24"/>
        <v/>
      </c>
      <c r="CC37" s="4" t="str">
        <f t="shared" si="25"/>
        <v/>
      </c>
      <c r="CD37" s="4" t="str">
        <f t="shared" si="26"/>
        <v/>
      </c>
      <c r="CE37" s="4" t="str">
        <f t="shared" si="27"/>
        <v/>
      </c>
      <c r="CF37" s="4" t="str">
        <f t="shared" si="28"/>
        <v/>
      </c>
      <c r="CG37" s="4" t="str">
        <f t="shared" si="29"/>
        <v/>
      </c>
      <c r="CH37" s="4" t="str">
        <f t="shared" si="30"/>
        <v/>
      </c>
      <c r="CI37" s="4" t="str">
        <f t="shared" si="31"/>
        <v/>
      </c>
      <c r="CJ37" s="4" t="str">
        <f t="shared" si="32"/>
        <v/>
      </c>
      <c r="CK37" s="4" t="str">
        <f t="shared" si="33"/>
        <v/>
      </c>
      <c r="CL37" s="4" t="str">
        <f t="shared" si="34"/>
        <v/>
      </c>
      <c r="CM37" s="4" t="str">
        <f t="shared" si="64"/>
        <v/>
      </c>
      <c r="CN37" s="4" t="str">
        <f t="shared" si="65"/>
        <v/>
      </c>
      <c r="CO37" s="4" t="str">
        <f t="shared" si="66"/>
        <v/>
      </c>
      <c r="CP37" s="4" t="str">
        <f t="shared" si="67"/>
        <v/>
      </c>
      <c r="CQ37" s="4" t="str">
        <f t="shared" si="68"/>
        <v/>
      </c>
      <c r="CR37" s="4" t="str">
        <f t="shared" si="69"/>
        <v/>
      </c>
      <c r="CS37" s="4" t="str">
        <f t="shared" si="70"/>
        <v/>
      </c>
      <c r="CT37" s="4" t="str">
        <f t="shared" si="71"/>
        <v/>
      </c>
      <c r="CU37" s="4" t="str">
        <f t="shared" si="72"/>
        <v/>
      </c>
      <c r="CV37" s="4" t="str">
        <f t="shared" si="73"/>
        <v/>
      </c>
      <c r="CW37" s="4" t="str">
        <f t="shared" si="74"/>
        <v/>
      </c>
      <c r="CX37" s="4">
        <f t="shared" si="35"/>
        <v>0</v>
      </c>
      <c r="CY37" s="4" t="str">
        <f t="shared" si="36"/>
        <v>999:99.99</v>
      </c>
      <c r="CZ37" s="4" t="str">
        <f t="shared" si="37"/>
        <v>999:99.99</v>
      </c>
      <c r="DA37" s="4" t="str">
        <f t="shared" si="38"/>
        <v>999:99.99</v>
      </c>
      <c r="DB37" s="4" t="str">
        <f t="shared" si="39"/>
        <v>999:99.99</v>
      </c>
      <c r="DC37" s="4" t="str">
        <f t="shared" si="40"/>
        <v>999:99.99</v>
      </c>
      <c r="DD37" s="4" t="str">
        <f t="shared" si="41"/>
        <v>999:99.99</v>
      </c>
      <c r="DE37" s="4" t="str">
        <f t="shared" si="42"/>
        <v>999:99.99</v>
      </c>
      <c r="DF37" s="4" t="str">
        <f t="shared" si="43"/>
        <v>999:99.99</v>
      </c>
      <c r="DG37" s="4" t="str">
        <f t="shared" si="44"/>
        <v>999:99.99</v>
      </c>
      <c r="DH37" s="4" t="str">
        <f t="shared" si="45"/>
        <v>999:99.99</v>
      </c>
      <c r="DI37" s="4" t="str">
        <f t="shared" si="46"/>
        <v>999:99.99</v>
      </c>
      <c r="DJ37" s="4">
        <f t="shared" si="84"/>
        <v>0</v>
      </c>
      <c r="DK37" s="4">
        <f t="shared" si="85"/>
        <v>0</v>
      </c>
      <c r="DL37" s="4">
        <f t="shared" si="86"/>
        <v>0</v>
      </c>
      <c r="DM37" s="4" t="str">
        <f t="shared" si="47"/>
        <v>19000100</v>
      </c>
      <c r="DN37" s="4" t="str">
        <f t="shared" si="48"/>
        <v/>
      </c>
      <c r="DU37" s="4" t="str">
        <f t="shared" si="49"/>
        <v/>
      </c>
      <c r="DV37" s="4" t="str">
        <f t="shared" si="50"/>
        <v/>
      </c>
    </row>
    <row r="38" spans="1:126" ht="16.5" customHeight="1">
      <c r="A38" s="7" t="str">
        <f t="shared" si="78"/>
        <v/>
      </c>
      <c r="B38" s="81"/>
      <c r="C38" s="7" t="s">
        <v>192</v>
      </c>
      <c r="D38" s="82"/>
      <c r="E38" s="82"/>
      <c r="F38" s="82"/>
      <c r="G38" s="82"/>
      <c r="H38" s="149" t="str">
        <f t="shared" si="51"/>
        <v/>
      </c>
      <c r="I38" s="126"/>
      <c r="J38" s="113"/>
      <c r="K38" s="163"/>
      <c r="L38" s="126"/>
      <c r="M38" s="113"/>
      <c r="N38" s="163"/>
      <c r="O38" s="126"/>
      <c r="P38" s="113"/>
      <c r="Q38" s="163"/>
      <c r="R38" s="126"/>
      <c r="S38" s="113"/>
      <c r="T38" s="163"/>
      <c r="U38" s="126"/>
      <c r="V38" s="113"/>
      <c r="W38" s="163"/>
      <c r="X38" s="126"/>
      <c r="Y38" s="113"/>
      <c r="Z38" s="163"/>
      <c r="AA38" s="126"/>
      <c r="AB38" s="113"/>
      <c r="AC38" s="163"/>
      <c r="AD38" s="126"/>
      <c r="AE38" s="113"/>
      <c r="AF38" s="163"/>
      <c r="AG38" s="126"/>
      <c r="AH38" s="113"/>
      <c r="AI38" s="163"/>
      <c r="AJ38" s="126"/>
      <c r="AK38" s="113"/>
      <c r="AL38" s="126"/>
      <c r="AM38" s="113"/>
      <c r="AN38" s="7" t="str">
        <f t="shared" ref="AN38:AN65" si="87">IF(B38="","",INT(($BJ$1-DM38)/10000))</f>
        <v/>
      </c>
      <c r="AO38" s="154" t="str">
        <f t="shared" ref="AO38:AO65" si="88">IF(B38="","",IF(AN38="一般","Ｅ",VLOOKUP(AP38,$DP$6:$DQ$23,2,0)))</f>
        <v/>
      </c>
      <c r="AP38" s="154" t="str">
        <f>IF(B38="","",IF(DN38&gt;17,"一般",IF(ISERROR(VLOOKUP(DN38,DO$6:$DP$22,2,0)),"",VLOOKUP(DN38,DO$6:$DP$22,2,0))))</f>
        <v/>
      </c>
      <c r="AQ38" s="150" t="str">
        <f t="shared" si="52"/>
        <v/>
      </c>
      <c r="AR38" s="11">
        <f t="shared" ref="AR38:AR65" si="89">IF(COUNTIF($I38:$AM38,$BE$6)&gt;1,1,0)</f>
        <v>0</v>
      </c>
      <c r="AS38" s="11">
        <f t="shared" ref="AS38:AS65" si="90">IF(COUNTIF($I38:$AM38,$BE$7)&gt;1,1,0)</f>
        <v>0</v>
      </c>
      <c r="AT38" s="11">
        <f t="shared" ref="AT38:AT65" si="91">IF(COUNTIF($I38:$AM38,$BE$8)&gt;1,1,0)</f>
        <v>0</v>
      </c>
      <c r="AU38" s="11">
        <f t="shared" ref="AU38:AU65" si="92">IF(COUNTIF($I38:$AM38,$BE$9)&gt;1,1,0)</f>
        <v>0</v>
      </c>
      <c r="AV38" s="11">
        <f t="shared" ref="AV38:AV65" si="93">IF(COUNTIF($I38:$AM38,$BE$10)&gt;1,1,0)</f>
        <v>0</v>
      </c>
      <c r="AW38" s="11">
        <f t="shared" ref="AW38:AW65" si="94">IF(COUNTIF($I38:$AM38,$BE$11)&gt;1,1,0)</f>
        <v>0</v>
      </c>
      <c r="AX38" s="11">
        <f t="shared" ref="AX38:AX65" si="95">IF(COUNTIF($I38:$AM38,$BE$12)&gt;1,1,0)</f>
        <v>0</v>
      </c>
      <c r="AY38" s="11">
        <f t="shared" ref="AY38:AY65" si="96">IF(COUNTIF($I38:$AM38,$BE$13)&gt;1,1,0)</f>
        <v>0</v>
      </c>
      <c r="AZ38" s="11">
        <f t="shared" ref="AZ38:AZ65" si="97">IF(COUNTIF($I38:$AM38,$BE$14)&gt;1,1,0)</f>
        <v>0</v>
      </c>
      <c r="BA38" s="11">
        <f t="shared" ref="BA38:BA65" si="98">IF(COUNTIF($I38:$AM38,$BE$15)&gt;1,1,0)</f>
        <v>0</v>
      </c>
      <c r="BB38" s="11">
        <f t="shared" ref="BB38:BB65" si="99">IF(COUNTIF($I38:$AM38,$BE$16)&gt;1,1,0)</f>
        <v>0</v>
      </c>
      <c r="BC38" s="4" t="str">
        <f t="shared" ref="BC38:BC65" si="100">TRIM(D38)</f>
        <v/>
      </c>
      <c r="BD38" s="4" t="str">
        <f t="shared" ref="BD38:BD65" si="101">TRIM(E38)</f>
        <v/>
      </c>
      <c r="BG38" s="4">
        <f t="shared" si="79"/>
        <v>0</v>
      </c>
      <c r="BH38" s="4">
        <f t="shared" si="80"/>
        <v>0</v>
      </c>
      <c r="BI38" s="4" t="str">
        <f t="shared" si="81"/>
        <v/>
      </c>
      <c r="BJ38" s="4" t="str">
        <f t="shared" si="82"/>
        <v/>
      </c>
      <c r="BK38" s="11">
        <f t="shared" ref="BK38:BK65" si="102">COUNTA(I38,L38,O38,R38,U38,X38,AA38,AD38,AG38,AJ38,AL38)</f>
        <v>0</v>
      </c>
      <c r="BL38" s="4" t="str">
        <f t="shared" si="55"/>
        <v/>
      </c>
      <c r="BM38" s="4">
        <v>0</v>
      </c>
      <c r="BN38" s="4" t="str">
        <f t="shared" ref="BN38:BN65" si="103">F38&amp;" "&amp;G38</f>
        <v xml:space="preserve"> </v>
      </c>
      <c r="BO38" s="4" t="str">
        <f t="shared" si="83"/>
        <v xml:space="preserve">  </v>
      </c>
      <c r="BP38" s="4" t="str">
        <f t="shared" ref="BP38:BP65" si="104">AN38</f>
        <v/>
      </c>
      <c r="BQ38" s="4" t="str">
        <f t="shared" ref="BQ38:BQ65" si="105">IF(I38="","",VLOOKUP(I38,$BE$6:$BF$20,2,0))</f>
        <v/>
      </c>
      <c r="BR38" s="4" t="str">
        <f t="shared" ref="BR38:BR65" si="106">IF(L38="","",VLOOKUP(L38,$BE$6:$BF$20,2,0))</f>
        <v/>
      </c>
      <c r="BS38" s="4" t="str">
        <f t="shared" ref="BS38:BS65" si="107">IF(O38="","",VLOOKUP(O38,$BE$6:$BF$20,2,0))</f>
        <v/>
      </c>
      <c r="BT38" s="4" t="str">
        <f t="shared" ref="BT38:BT65" si="108">IF(R38="","",VLOOKUP(R38,$BE$6:$BF$20,2,0))</f>
        <v/>
      </c>
      <c r="BU38" s="4" t="str">
        <f t="shared" ref="BU38:BU65" si="109">IF(U38="","",VLOOKUP(U38,$BE$6:$BF$20,2,0))</f>
        <v/>
      </c>
      <c r="BV38" s="4" t="str">
        <f t="shared" ref="BV38:BV65" si="110">IF(X38="","",VLOOKUP(X38,$BE$6:$BF$20,2,0))</f>
        <v/>
      </c>
      <c r="BW38" s="4" t="str">
        <f t="shared" ref="BW38:BW65" si="111">IF(AA38="","",VLOOKUP(AA38,$BE$6:$BF$20,2,0))</f>
        <v/>
      </c>
      <c r="BX38" s="4" t="str">
        <f t="shared" ref="BX38:BX66" si="112">IF(AD38="","",VLOOKUP(AD38,$BE$6:$BF$20,2,0))</f>
        <v/>
      </c>
      <c r="BY38" s="4" t="str">
        <f t="shared" ref="BY38:BY66" si="113">IF(AG38="","",VLOOKUP(AG38,$BE$6:$BF$20,2,0))</f>
        <v/>
      </c>
      <c r="BZ38" s="4" t="str">
        <f t="shared" ref="BZ38:BZ65" si="114">IF(AJ38="","",VLOOKUP(AJ38,$BE$6:$BF$20,2,0))</f>
        <v/>
      </c>
      <c r="CA38" s="4" t="str">
        <f t="shared" ref="CA38:CA65" si="115">IF(AL38="","",VLOOKUP(AL38,$BE$6:$BF$20,2,0))</f>
        <v/>
      </c>
      <c r="CB38" s="4" t="str">
        <f t="shared" ref="CB38:CB65" si="116">IF(I38="","",VALUE(LEFT(I38,3)))</f>
        <v/>
      </c>
      <c r="CC38" s="4" t="str">
        <f t="shared" ref="CC38:CC65" si="117">IF(L38="","",VALUE(LEFT(L38,3)))</f>
        <v/>
      </c>
      <c r="CD38" s="4" t="str">
        <f t="shared" ref="CD38:CD65" si="118">IF(O38="","",VALUE(LEFT(O38,3)))</f>
        <v/>
      </c>
      <c r="CE38" s="4" t="str">
        <f t="shared" ref="CE38:CE65" si="119">IF(R38="","",VALUE(LEFT(R38,3)))</f>
        <v/>
      </c>
      <c r="CF38" s="4" t="str">
        <f t="shared" ref="CF38:CF65" si="120">IF(U38="","",VALUE(LEFT(U38,3)))</f>
        <v/>
      </c>
      <c r="CG38" s="4" t="str">
        <f t="shared" ref="CG38:CG65" si="121">IF(X38="","",VALUE(LEFT(X38,3)))</f>
        <v/>
      </c>
      <c r="CH38" s="4" t="str">
        <f t="shared" ref="CH38:CH65" si="122">IF(AA38="","",VALUE(LEFT(AA38,3)))</f>
        <v/>
      </c>
      <c r="CI38" s="4" t="str">
        <f t="shared" ref="CI38:CI66" si="123">IF(AD38="","",VALUE(LEFT(AD38,3)))</f>
        <v/>
      </c>
      <c r="CJ38" s="4" t="str">
        <f t="shared" ref="CJ38:CJ66" si="124">IF(AG38="","",VALUE(LEFT(AG38,3)))</f>
        <v/>
      </c>
      <c r="CK38" s="4" t="str">
        <f t="shared" ref="CK38:CK65" si="125">IF(AJ38="","",VALUE(LEFT(AJ38,3)))</f>
        <v/>
      </c>
      <c r="CL38" s="4" t="str">
        <f t="shared" ref="CL38:CL65" si="126">IF(AL38="","",VALUE(LEFT(AL38,3)))</f>
        <v/>
      </c>
      <c r="CM38" s="4" t="str">
        <f t="shared" si="64"/>
        <v/>
      </c>
      <c r="CN38" s="4" t="str">
        <f t="shared" si="65"/>
        <v/>
      </c>
      <c r="CO38" s="4" t="str">
        <f t="shared" si="66"/>
        <v/>
      </c>
      <c r="CP38" s="4" t="str">
        <f t="shared" si="67"/>
        <v/>
      </c>
      <c r="CQ38" s="4" t="str">
        <f t="shared" si="68"/>
        <v/>
      </c>
      <c r="CR38" s="4" t="str">
        <f t="shared" si="69"/>
        <v/>
      </c>
      <c r="CS38" s="4" t="str">
        <f t="shared" si="70"/>
        <v/>
      </c>
      <c r="CT38" s="4" t="str">
        <f t="shared" si="71"/>
        <v/>
      </c>
      <c r="CU38" s="4" t="str">
        <f t="shared" si="72"/>
        <v/>
      </c>
      <c r="CV38" s="4" t="str">
        <f t="shared" si="73"/>
        <v/>
      </c>
      <c r="CW38" s="4" t="str">
        <f t="shared" si="74"/>
        <v/>
      </c>
      <c r="CX38" s="4">
        <f t="shared" ref="CX38:CX65" si="127">IF(C38="100歳",1,0)</f>
        <v>0</v>
      </c>
      <c r="CY38" s="4" t="str">
        <f t="shared" ref="CY38:CY65" si="128">IF(J38="","999:99.99"," "&amp;LEFT(RIGHT("  "&amp;TEXT(J38,"0.00"),7),2)&amp;":"&amp;RIGHT(TEXT(J38,"0.00"),5))</f>
        <v>999:99.99</v>
      </c>
      <c r="CZ38" s="4" t="str">
        <f t="shared" ref="CZ38:CZ65" si="129">IF(M38="","999:99.99"," "&amp;LEFT(RIGHT("  "&amp;TEXT(M38,"0.00"),7),2)&amp;":"&amp;RIGHT(TEXT(M38,"0.00"),5))</f>
        <v>999:99.99</v>
      </c>
      <c r="DA38" s="4" t="str">
        <f t="shared" ref="DA38:DA65" si="130">IF(P38="","999:99.99"," "&amp;LEFT(RIGHT("  "&amp;TEXT(P38,"0.00"),7),2)&amp;":"&amp;RIGHT(TEXT(P38,"0.00"),5))</f>
        <v>999:99.99</v>
      </c>
      <c r="DB38" s="4" t="str">
        <f t="shared" ref="DB38:DB65" si="131">IF(S38="","999:99.99"," "&amp;LEFT(RIGHT("  "&amp;TEXT(S38,"0.00"),7),2)&amp;":"&amp;RIGHT(TEXT(S38,"0.00"),5))</f>
        <v>999:99.99</v>
      </c>
      <c r="DC38" s="4" t="str">
        <f t="shared" ref="DC38:DC65" si="132">IF(V38="","999:99.99"," "&amp;LEFT(RIGHT("  "&amp;TEXT(V38,"0.00"),7),2)&amp;":"&amp;RIGHT(TEXT(V38,"0.00"),5))</f>
        <v>999:99.99</v>
      </c>
      <c r="DD38" s="4" t="str">
        <f t="shared" ref="DD38:DD65" si="133">IF(Y38="","999:99.99"," "&amp;LEFT(RIGHT("  "&amp;TEXT(Y38,"0.00"),7),2)&amp;":"&amp;RIGHT(TEXT(Y38,"0.00"),5))</f>
        <v>999:99.99</v>
      </c>
      <c r="DE38" s="4" t="str">
        <f t="shared" ref="DE38:DE65" si="134">IF(AB38="","999:99.99"," "&amp;LEFT(RIGHT("  "&amp;TEXT(AB38,"0.00"),7),2)&amp;":"&amp;RIGHT(TEXT(AB38,"0.00"),5))</f>
        <v>999:99.99</v>
      </c>
      <c r="DF38" s="4" t="str">
        <f t="shared" ref="DF38:DF65" si="135">IF(AE38="","999:99.99"," "&amp;LEFT(RIGHT("  "&amp;TEXT(AE38,"0.00"),7),2)&amp;":"&amp;RIGHT(TEXT(AE38,"0.00"),5))</f>
        <v>999:99.99</v>
      </c>
      <c r="DG38" s="4" t="str">
        <f t="shared" ref="DG38:DG65" si="136">IF(AH38="","999:99.99"," "&amp;LEFT(RIGHT("  "&amp;TEXT(AH38,"0.00"),7),2)&amp;":"&amp;RIGHT(TEXT(AH38,"0.00"),5))</f>
        <v>999:99.99</v>
      </c>
      <c r="DH38" s="4" t="str">
        <f t="shared" ref="DH38:DH65" si="137">IF(AK38="","999:99.99"," "&amp;LEFT(RIGHT("  "&amp;TEXT(AK38,"0.00"),7),2)&amp;":"&amp;RIGHT(TEXT(AK38,"0.00"),5))</f>
        <v>999:99.99</v>
      </c>
      <c r="DI38" s="4" t="str">
        <f t="shared" ref="DI38:DI65" si="138">IF(AM38="","999:99.99"," "&amp;LEFT(RIGHT("  "&amp;TEXT(AM38,"0.00"),7),2)&amp;":"&amp;RIGHT(TEXT(AM38,"0.00"),5))</f>
        <v>999:99.99</v>
      </c>
      <c r="DJ38" s="4">
        <f t="shared" si="84"/>
        <v>0</v>
      </c>
      <c r="DK38" s="4">
        <f t="shared" si="85"/>
        <v>0</v>
      </c>
      <c r="DL38" s="4">
        <f t="shared" si="86"/>
        <v>0</v>
      </c>
      <c r="DM38" s="4" t="str">
        <f t="shared" ref="DM38:DM65" si="139">YEAR(B38)&amp;RIGHT("0"&amp;MONTH(B38),2)&amp;RIGHT("0"&amp;DAY(B38),2)</f>
        <v>19000100</v>
      </c>
      <c r="DN38" s="4" t="str">
        <f t="shared" ref="DN38:DN65" si="140">IF(B38="","",INT(($BJ$2-DM38)/10000))</f>
        <v/>
      </c>
      <c r="DU38" s="4" t="str">
        <f t="shared" ref="DU38:DU65" si="141">IF(B38="","",IF(AP38="一般",5,IF(ISERROR(VLOOKUP($AP38,$DX$6:$DZ$20,2,0)),"",VLOOKUP($AP38,$DX$6:$DZ$20,2,0))))</f>
        <v/>
      </c>
      <c r="DV38" s="4" t="str">
        <f t="shared" ref="DV38:DV65" si="142">IF(B38="","",IF(DU38=5,0,IF(ISERROR(VLOOKUP($AP38,$DX$6:$DZ$20,3,0)),"",VLOOKUP($AP38,$DX$6:$DZ$20,3,0))))</f>
        <v/>
      </c>
    </row>
    <row r="39" spans="1:126" ht="16.5" customHeight="1">
      <c r="A39" s="7" t="str">
        <f t="shared" si="78"/>
        <v/>
      </c>
      <c r="B39" s="81"/>
      <c r="C39" s="7" t="s">
        <v>192</v>
      </c>
      <c r="D39" s="82"/>
      <c r="E39" s="82"/>
      <c r="F39" s="82"/>
      <c r="G39" s="82"/>
      <c r="H39" s="149" t="str">
        <f t="shared" si="51"/>
        <v/>
      </c>
      <c r="I39" s="126"/>
      <c r="J39" s="113"/>
      <c r="K39" s="163"/>
      <c r="L39" s="126"/>
      <c r="M39" s="113"/>
      <c r="N39" s="163"/>
      <c r="O39" s="126"/>
      <c r="P39" s="113"/>
      <c r="Q39" s="163"/>
      <c r="R39" s="126"/>
      <c r="S39" s="113"/>
      <c r="T39" s="163"/>
      <c r="U39" s="126"/>
      <c r="V39" s="113"/>
      <c r="W39" s="163"/>
      <c r="X39" s="126"/>
      <c r="Y39" s="113"/>
      <c r="Z39" s="163"/>
      <c r="AA39" s="126"/>
      <c r="AB39" s="113"/>
      <c r="AC39" s="163"/>
      <c r="AD39" s="126"/>
      <c r="AE39" s="113"/>
      <c r="AF39" s="163"/>
      <c r="AG39" s="126"/>
      <c r="AH39" s="113"/>
      <c r="AI39" s="163"/>
      <c r="AJ39" s="126"/>
      <c r="AK39" s="113"/>
      <c r="AL39" s="126"/>
      <c r="AM39" s="113"/>
      <c r="AN39" s="7" t="str">
        <f t="shared" si="87"/>
        <v/>
      </c>
      <c r="AO39" s="154" t="str">
        <f t="shared" si="88"/>
        <v/>
      </c>
      <c r="AP39" s="154" t="str">
        <f>IF(B39="","",IF(DN39&gt;17,"一般",IF(ISERROR(VLOOKUP(DN39,DO$6:$DP$22,2,0)),"",VLOOKUP(DN39,DO$6:$DP$22,2,0))))</f>
        <v/>
      </c>
      <c r="AQ39" s="150" t="str">
        <f t="shared" si="52"/>
        <v/>
      </c>
      <c r="AR39" s="11">
        <f t="shared" si="89"/>
        <v>0</v>
      </c>
      <c r="AS39" s="11">
        <f t="shared" si="90"/>
        <v>0</v>
      </c>
      <c r="AT39" s="11">
        <f t="shared" si="91"/>
        <v>0</v>
      </c>
      <c r="AU39" s="11">
        <f t="shared" si="92"/>
        <v>0</v>
      </c>
      <c r="AV39" s="11">
        <f t="shared" si="93"/>
        <v>0</v>
      </c>
      <c r="AW39" s="11">
        <f t="shared" si="94"/>
        <v>0</v>
      </c>
      <c r="AX39" s="11">
        <f t="shared" si="95"/>
        <v>0</v>
      </c>
      <c r="AY39" s="11">
        <f t="shared" si="96"/>
        <v>0</v>
      </c>
      <c r="AZ39" s="11">
        <f t="shared" si="97"/>
        <v>0</v>
      </c>
      <c r="BA39" s="11">
        <f t="shared" si="98"/>
        <v>0</v>
      </c>
      <c r="BB39" s="11">
        <f t="shared" si="99"/>
        <v>0</v>
      </c>
      <c r="BC39" s="4" t="str">
        <f t="shared" si="100"/>
        <v/>
      </c>
      <c r="BD39" s="4" t="str">
        <f t="shared" si="101"/>
        <v/>
      </c>
      <c r="BG39" s="4">
        <f t="shared" si="79"/>
        <v>0</v>
      </c>
      <c r="BH39" s="4">
        <f t="shared" si="80"/>
        <v>0</v>
      </c>
      <c r="BI39" s="4" t="str">
        <f t="shared" si="81"/>
        <v/>
      </c>
      <c r="BJ39" s="4" t="str">
        <f t="shared" si="82"/>
        <v/>
      </c>
      <c r="BK39" s="11">
        <f t="shared" si="102"/>
        <v>0</v>
      </c>
      <c r="BL39" s="4" t="str">
        <f t="shared" si="55"/>
        <v/>
      </c>
      <c r="BM39" s="4">
        <v>0</v>
      </c>
      <c r="BN39" s="4" t="str">
        <f t="shared" si="103"/>
        <v xml:space="preserve"> </v>
      </c>
      <c r="BO39" s="4" t="str">
        <f t="shared" si="83"/>
        <v xml:space="preserve">  </v>
      </c>
      <c r="BP39" s="4" t="str">
        <f t="shared" si="104"/>
        <v/>
      </c>
      <c r="BQ39" s="4" t="str">
        <f t="shared" si="105"/>
        <v/>
      </c>
      <c r="BR39" s="4" t="str">
        <f t="shared" si="106"/>
        <v/>
      </c>
      <c r="BS39" s="4" t="str">
        <f t="shared" si="107"/>
        <v/>
      </c>
      <c r="BT39" s="4" t="str">
        <f t="shared" si="108"/>
        <v/>
      </c>
      <c r="BU39" s="4" t="str">
        <f t="shared" si="109"/>
        <v/>
      </c>
      <c r="BV39" s="4" t="str">
        <f t="shared" si="110"/>
        <v/>
      </c>
      <c r="BW39" s="4" t="str">
        <f t="shared" si="111"/>
        <v/>
      </c>
      <c r="BX39" s="4" t="str">
        <f t="shared" si="112"/>
        <v/>
      </c>
      <c r="BY39" s="4" t="str">
        <f t="shared" si="113"/>
        <v/>
      </c>
      <c r="BZ39" s="4" t="str">
        <f t="shared" si="114"/>
        <v/>
      </c>
      <c r="CA39" s="4" t="str">
        <f t="shared" si="115"/>
        <v/>
      </c>
      <c r="CB39" s="4" t="str">
        <f t="shared" si="116"/>
        <v/>
      </c>
      <c r="CC39" s="4" t="str">
        <f t="shared" si="117"/>
        <v/>
      </c>
      <c r="CD39" s="4" t="str">
        <f t="shared" si="118"/>
        <v/>
      </c>
      <c r="CE39" s="4" t="str">
        <f t="shared" si="119"/>
        <v/>
      </c>
      <c r="CF39" s="4" t="str">
        <f t="shared" si="120"/>
        <v/>
      </c>
      <c r="CG39" s="4" t="str">
        <f t="shared" si="121"/>
        <v/>
      </c>
      <c r="CH39" s="4" t="str">
        <f t="shared" si="122"/>
        <v/>
      </c>
      <c r="CI39" s="4" t="str">
        <f t="shared" si="123"/>
        <v/>
      </c>
      <c r="CJ39" s="4" t="str">
        <f t="shared" si="124"/>
        <v/>
      </c>
      <c r="CK39" s="4" t="str">
        <f t="shared" si="125"/>
        <v/>
      </c>
      <c r="CL39" s="4" t="str">
        <f t="shared" si="126"/>
        <v/>
      </c>
      <c r="CM39" s="4" t="str">
        <f t="shared" si="64"/>
        <v/>
      </c>
      <c r="CN39" s="4" t="str">
        <f t="shared" si="65"/>
        <v/>
      </c>
      <c r="CO39" s="4" t="str">
        <f t="shared" si="66"/>
        <v/>
      </c>
      <c r="CP39" s="4" t="str">
        <f t="shared" si="67"/>
        <v/>
      </c>
      <c r="CQ39" s="4" t="str">
        <f t="shared" si="68"/>
        <v/>
      </c>
      <c r="CR39" s="4" t="str">
        <f t="shared" si="69"/>
        <v/>
      </c>
      <c r="CS39" s="4" t="str">
        <f t="shared" si="70"/>
        <v/>
      </c>
      <c r="CT39" s="4" t="str">
        <f t="shared" si="71"/>
        <v/>
      </c>
      <c r="CU39" s="4" t="str">
        <f t="shared" si="72"/>
        <v/>
      </c>
      <c r="CV39" s="4" t="str">
        <f t="shared" si="73"/>
        <v/>
      </c>
      <c r="CW39" s="4" t="str">
        <f t="shared" si="74"/>
        <v/>
      </c>
      <c r="CX39" s="4">
        <f t="shared" si="127"/>
        <v>0</v>
      </c>
      <c r="CY39" s="4" t="str">
        <f t="shared" si="128"/>
        <v>999:99.99</v>
      </c>
      <c r="CZ39" s="4" t="str">
        <f t="shared" si="129"/>
        <v>999:99.99</v>
      </c>
      <c r="DA39" s="4" t="str">
        <f t="shared" si="130"/>
        <v>999:99.99</v>
      </c>
      <c r="DB39" s="4" t="str">
        <f t="shared" si="131"/>
        <v>999:99.99</v>
      </c>
      <c r="DC39" s="4" t="str">
        <f t="shared" si="132"/>
        <v>999:99.99</v>
      </c>
      <c r="DD39" s="4" t="str">
        <f t="shared" si="133"/>
        <v>999:99.99</v>
      </c>
      <c r="DE39" s="4" t="str">
        <f t="shared" si="134"/>
        <v>999:99.99</v>
      </c>
      <c r="DF39" s="4" t="str">
        <f t="shared" si="135"/>
        <v>999:99.99</v>
      </c>
      <c r="DG39" s="4" t="str">
        <f t="shared" si="136"/>
        <v>999:99.99</v>
      </c>
      <c r="DH39" s="4" t="str">
        <f t="shared" si="137"/>
        <v>999:99.99</v>
      </c>
      <c r="DI39" s="4" t="str">
        <f t="shared" si="138"/>
        <v>999:99.99</v>
      </c>
      <c r="DJ39" s="4">
        <f t="shared" si="84"/>
        <v>0</v>
      </c>
      <c r="DK39" s="4">
        <f t="shared" si="85"/>
        <v>0</v>
      </c>
      <c r="DL39" s="4">
        <f t="shared" si="86"/>
        <v>0</v>
      </c>
      <c r="DM39" s="4" t="str">
        <f t="shared" si="139"/>
        <v>19000100</v>
      </c>
      <c r="DN39" s="4" t="str">
        <f t="shared" si="140"/>
        <v/>
      </c>
      <c r="DU39" s="4" t="str">
        <f t="shared" si="141"/>
        <v/>
      </c>
      <c r="DV39" s="4" t="str">
        <f t="shared" si="142"/>
        <v/>
      </c>
    </row>
    <row r="40" spans="1:126" ht="16.5" customHeight="1">
      <c r="A40" s="7" t="str">
        <f t="shared" si="78"/>
        <v/>
      </c>
      <c r="B40" s="81"/>
      <c r="C40" s="7" t="s">
        <v>192</v>
      </c>
      <c r="D40" s="82"/>
      <c r="E40" s="82"/>
      <c r="F40" s="82"/>
      <c r="G40" s="82"/>
      <c r="H40" s="149" t="str">
        <f t="shared" si="51"/>
        <v/>
      </c>
      <c r="I40" s="126"/>
      <c r="J40" s="113"/>
      <c r="K40" s="163"/>
      <c r="L40" s="126"/>
      <c r="M40" s="113"/>
      <c r="N40" s="163"/>
      <c r="O40" s="126"/>
      <c r="P40" s="113"/>
      <c r="Q40" s="163"/>
      <c r="R40" s="126"/>
      <c r="S40" s="113"/>
      <c r="T40" s="163"/>
      <c r="U40" s="126"/>
      <c r="V40" s="113"/>
      <c r="W40" s="163"/>
      <c r="X40" s="126"/>
      <c r="Y40" s="113"/>
      <c r="Z40" s="163"/>
      <c r="AA40" s="126"/>
      <c r="AB40" s="113"/>
      <c r="AC40" s="163"/>
      <c r="AD40" s="126"/>
      <c r="AE40" s="113"/>
      <c r="AF40" s="163"/>
      <c r="AG40" s="126"/>
      <c r="AH40" s="113"/>
      <c r="AI40" s="163"/>
      <c r="AJ40" s="126"/>
      <c r="AK40" s="113"/>
      <c r="AL40" s="126"/>
      <c r="AM40" s="113"/>
      <c r="AN40" s="7" t="str">
        <f t="shared" si="87"/>
        <v/>
      </c>
      <c r="AO40" s="154" t="str">
        <f t="shared" si="88"/>
        <v/>
      </c>
      <c r="AP40" s="154" t="str">
        <f>IF(B40="","",IF(DN40&gt;17,"一般",IF(ISERROR(VLOOKUP(DN40,DO$6:$DP$22,2,0)),"",VLOOKUP(DN40,DO$6:$DP$22,2,0))))</f>
        <v/>
      </c>
      <c r="AQ40" s="150" t="str">
        <f t="shared" si="52"/>
        <v/>
      </c>
      <c r="AR40" s="11">
        <f t="shared" si="89"/>
        <v>0</v>
      </c>
      <c r="AS40" s="11">
        <f t="shared" si="90"/>
        <v>0</v>
      </c>
      <c r="AT40" s="11">
        <f t="shared" si="91"/>
        <v>0</v>
      </c>
      <c r="AU40" s="11">
        <f t="shared" si="92"/>
        <v>0</v>
      </c>
      <c r="AV40" s="11">
        <f t="shared" si="93"/>
        <v>0</v>
      </c>
      <c r="AW40" s="11">
        <f t="shared" si="94"/>
        <v>0</v>
      </c>
      <c r="AX40" s="11">
        <f t="shared" si="95"/>
        <v>0</v>
      </c>
      <c r="AY40" s="11">
        <f t="shared" si="96"/>
        <v>0</v>
      </c>
      <c r="AZ40" s="11">
        <f t="shared" si="97"/>
        <v>0</v>
      </c>
      <c r="BA40" s="11">
        <f t="shared" si="98"/>
        <v>0</v>
      </c>
      <c r="BB40" s="11">
        <f t="shared" si="99"/>
        <v>0</v>
      </c>
      <c r="BC40" s="4" t="str">
        <f t="shared" si="100"/>
        <v/>
      </c>
      <c r="BD40" s="4" t="str">
        <f t="shared" si="101"/>
        <v/>
      </c>
      <c r="BG40" s="4">
        <f t="shared" si="79"/>
        <v>0</v>
      </c>
      <c r="BH40" s="4">
        <f t="shared" si="80"/>
        <v>0</v>
      </c>
      <c r="BI40" s="4" t="str">
        <f t="shared" si="81"/>
        <v/>
      </c>
      <c r="BJ40" s="4" t="str">
        <f t="shared" si="82"/>
        <v/>
      </c>
      <c r="BK40" s="11">
        <f t="shared" si="102"/>
        <v>0</v>
      </c>
      <c r="BL40" s="4" t="str">
        <f t="shared" si="55"/>
        <v/>
      </c>
      <c r="BM40" s="4">
        <v>0</v>
      </c>
      <c r="BN40" s="4" t="str">
        <f t="shared" si="103"/>
        <v xml:space="preserve"> </v>
      </c>
      <c r="BO40" s="4" t="str">
        <f t="shared" si="83"/>
        <v xml:space="preserve">  </v>
      </c>
      <c r="BP40" s="4" t="str">
        <f t="shared" si="104"/>
        <v/>
      </c>
      <c r="BQ40" s="4" t="str">
        <f t="shared" si="105"/>
        <v/>
      </c>
      <c r="BR40" s="4" t="str">
        <f t="shared" si="106"/>
        <v/>
      </c>
      <c r="BS40" s="4" t="str">
        <f t="shared" si="107"/>
        <v/>
      </c>
      <c r="BT40" s="4" t="str">
        <f t="shared" si="108"/>
        <v/>
      </c>
      <c r="BU40" s="4" t="str">
        <f t="shared" si="109"/>
        <v/>
      </c>
      <c r="BV40" s="4" t="str">
        <f t="shared" si="110"/>
        <v/>
      </c>
      <c r="BW40" s="4" t="str">
        <f t="shared" si="111"/>
        <v/>
      </c>
      <c r="BX40" s="4" t="str">
        <f t="shared" si="112"/>
        <v/>
      </c>
      <c r="BY40" s="4" t="str">
        <f t="shared" si="113"/>
        <v/>
      </c>
      <c r="BZ40" s="4" t="str">
        <f t="shared" si="114"/>
        <v/>
      </c>
      <c r="CA40" s="4" t="str">
        <f t="shared" si="115"/>
        <v/>
      </c>
      <c r="CB40" s="4" t="str">
        <f t="shared" si="116"/>
        <v/>
      </c>
      <c r="CC40" s="4" t="str">
        <f t="shared" si="117"/>
        <v/>
      </c>
      <c r="CD40" s="4" t="str">
        <f t="shared" si="118"/>
        <v/>
      </c>
      <c r="CE40" s="4" t="str">
        <f t="shared" si="119"/>
        <v/>
      </c>
      <c r="CF40" s="4" t="str">
        <f t="shared" si="120"/>
        <v/>
      </c>
      <c r="CG40" s="4" t="str">
        <f t="shared" si="121"/>
        <v/>
      </c>
      <c r="CH40" s="4" t="str">
        <f t="shared" si="122"/>
        <v/>
      </c>
      <c r="CI40" s="4" t="str">
        <f t="shared" si="123"/>
        <v/>
      </c>
      <c r="CJ40" s="4" t="str">
        <f t="shared" si="124"/>
        <v/>
      </c>
      <c r="CK40" s="4" t="str">
        <f t="shared" si="125"/>
        <v/>
      </c>
      <c r="CL40" s="4" t="str">
        <f t="shared" si="126"/>
        <v/>
      </c>
      <c r="CM40" s="4" t="str">
        <f t="shared" si="64"/>
        <v/>
      </c>
      <c r="CN40" s="4" t="str">
        <f t="shared" si="65"/>
        <v/>
      </c>
      <c r="CO40" s="4" t="str">
        <f t="shared" si="66"/>
        <v/>
      </c>
      <c r="CP40" s="4" t="str">
        <f t="shared" si="67"/>
        <v/>
      </c>
      <c r="CQ40" s="4" t="str">
        <f t="shared" si="68"/>
        <v/>
      </c>
      <c r="CR40" s="4" t="str">
        <f t="shared" si="69"/>
        <v/>
      </c>
      <c r="CS40" s="4" t="str">
        <f t="shared" si="70"/>
        <v/>
      </c>
      <c r="CT40" s="4" t="str">
        <f t="shared" si="71"/>
        <v/>
      </c>
      <c r="CU40" s="4" t="str">
        <f t="shared" si="72"/>
        <v/>
      </c>
      <c r="CV40" s="4" t="str">
        <f t="shared" si="73"/>
        <v/>
      </c>
      <c r="CW40" s="4" t="str">
        <f t="shared" si="74"/>
        <v/>
      </c>
      <c r="CX40" s="4">
        <f t="shared" si="127"/>
        <v>0</v>
      </c>
      <c r="CY40" s="4" t="str">
        <f t="shared" si="128"/>
        <v>999:99.99</v>
      </c>
      <c r="CZ40" s="4" t="str">
        <f t="shared" si="129"/>
        <v>999:99.99</v>
      </c>
      <c r="DA40" s="4" t="str">
        <f t="shared" si="130"/>
        <v>999:99.99</v>
      </c>
      <c r="DB40" s="4" t="str">
        <f t="shared" si="131"/>
        <v>999:99.99</v>
      </c>
      <c r="DC40" s="4" t="str">
        <f t="shared" si="132"/>
        <v>999:99.99</v>
      </c>
      <c r="DD40" s="4" t="str">
        <f t="shared" si="133"/>
        <v>999:99.99</v>
      </c>
      <c r="DE40" s="4" t="str">
        <f t="shared" si="134"/>
        <v>999:99.99</v>
      </c>
      <c r="DF40" s="4" t="str">
        <f t="shared" si="135"/>
        <v>999:99.99</v>
      </c>
      <c r="DG40" s="4" t="str">
        <f t="shared" si="136"/>
        <v>999:99.99</v>
      </c>
      <c r="DH40" s="4" t="str">
        <f t="shared" si="137"/>
        <v>999:99.99</v>
      </c>
      <c r="DI40" s="4" t="str">
        <f t="shared" si="138"/>
        <v>999:99.99</v>
      </c>
      <c r="DJ40" s="4">
        <f t="shared" si="84"/>
        <v>0</v>
      </c>
      <c r="DK40" s="4">
        <f t="shared" si="85"/>
        <v>0</v>
      </c>
      <c r="DL40" s="4">
        <f t="shared" si="86"/>
        <v>0</v>
      </c>
      <c r="DM40" s="4" t="str">
        <f t="shared" si="139"/>
        <v>19000100</v>
      </c>
      <c r="DN40" s="4" t="str">
        <f t="shared" si="140"/>
        <v/>
      </c>
      <c r="DU40" s="4" t="str">
        <f t="shared" si="141"/>
        <v/>
      </c>
      <c r="DV40" s="4" t="str">
        <f t="shared" si="142"/>
        <v/>
      </c>
    </row>
    <row r="41" spans="1:126" ht="16.5" customHeight="1">
      <c r="A41" s="7" t="str">
        <f t="shared" si="78"/>
        <v/>
      </c>
      <c r="B41" s="81"/>
      <c r="C41" s="7" t="s">
        <v>192</v>
      </c>
      <c r="D41" s="82"/>
      <c r="E41" s="82"/>
      <c r="F41" s="82"/>
      <c r="G41" s="82"/>
      <c r="H41" s="149" t="str">
        <f t="shared" si="51"/>
        <v/>
      </c>
      <c r="I41" s="126"/>
      <c r="J41" s="113"/>
      <c r="K41" s="163"/>
      <c r="L41" s="126"/>
      <c r="M41" s="113"/>
      <c r="N41" s="163"/>
      <c r="O41" s="126"/>
      <c r="P41" s="113"/>
      <c r="Q41" s="163"/>
      <c r="R41" s="126"/>
      <c r="S41" s="113"/>
      <c r="T41" s="163"/>
      <c r="U41" s="126"/>
      <c r="V41" s="113"/>
      <c r="W41" s="163"/>
      <c r="X41" s="126"/>
      <c r="Y41" s="113"/>
      <c r="Z41" s="163"/>
      <c r="AA41" s="126"/>
      <c r="AB41" s="113"/>
      <c r="AC41" s="163"/>
      <c r="AD41" s="126"/>
      <c r="AE41" s="113"/>
      <c r="AF41" s="163"/>
      <c r="AG41" s="126"/>
      <c r="AH41" s="113"/>
      <c r="AI41" s="163"/>
      <c r="AJ41" s="126"/>
      <c r="AK41" s="113"/>
      <c r="AL41" s="126"/>
      <c r="AM41" s="113"/>
      <c r="AN41" s="7" t="str">
        <f t="shared" si="87"/>
        <v/>
      </c>
      <c r="AO41" s="154" t="str">
        <f t="shared" si="88"/>
        <v/>
      </c>
      <c r="AP41" s="154" t="str">
        <f>IF(B41="","",IF(DN41&gt;17,"一般",IF(ISERROR(VLOOKUP(DN41,DO$6:$DP$22,2,0)),"",VLOOKUP(DN41,DO$6:$DP$22,2,0))))</f>
        <v/>
      </c>
      <c r="AQ41" s="150" t="str">
        <f t="shared" si="52"/>
        <v/>
      </c>
      <c r="AR41" s="11">
        <f t="shared" si="89"/>
        <v>0</v>
      </c>
      <c r="AS41" s="11">
        <f t="shared" si="90"/>
        <v>0</v>
      </c>
      <c r="AT41" s="11">
        <f t="shared" si="91"/>
        <v>0</v>
      </c>
      <c r="AU41" s="11">
        <f t="shared" si="92"/>
        <v>0</v>
      </c>
      <c r="AV41" s="11">
        <f t="shared" si="93"/>
        <v>0</v>
      </c>
      <c r="AW41" s="11">
        <f t="shared" si="94"/>
        <v>0</v>
      </c>
      <c r="AX41" s="11">
        <f t="shared" si="95"/>
        <v>0</v>
      </c>
      <c r="AY41" s="11">
        <f t="shared" si="96"/>
        <v>0</v>
      </c>
      <c r="AZ41" s="11">
        <f t="shared" si="97"/>
        <v>0</v>
      </c>
      <c r="BA41" s="11">
        <f t="shared" si="98"/>
        <v>0</v>
      </c>
      <c r="BB41" s="11">
        <f t="shared" si="99"/>
        <v>0</v>
      </c>
      <c r="BC41" s="4" t="str">
        <f t="shared" si="100"/>
        <v/>
      </c>
      <c r="BD41" s="4" t="str">
        <f t="shared" si="101"/>
        <v/>
      </c>
      <c r="BG41" s="4">
        <f t="shared" si="79"/>
        <v>0</v>
      </c>
      <c r="BH41" s="4">
        <f t="shared" si="80"/>
        <v>0</v>
      </c>
      <c r="BI41" s="4" t="str">
        <f t="shared" si="81"/>
        <v/>
      </c>
      <c r="BJ41" s="4" t="str">
        <f t="shared" si="82"/>
        <v/>
      </c>
      <c r="BK41" s="11">
        <f t="shared" si="102"/>
        <v>0</v>
      </c>
      <c r="BL41" s="4" t="str">
        <f t="shared" si="55"/>
        <v/>
      </c>
      <c r="BM41" s="4">
        <v>0</v>
      </c>
      <c r="BN41" s="4" t="str">
        <f t="shared" si="103"/>
        <v xml:space="preserve"> </v>
      </c>
      <c r="BO41" s="4" t="str">
        <f t="shared" si="83"/>
        <v xml:space="preserve">  </v>
      </c>
      <c r="BP41" s="4" t="str">
        <f t="shared" si="104"/>
        <v/>
      </c>
      <c r="BQ41" s="4" t="str">
        <f t="shared" si="105"/>
        <v/>
      </c>
      <c r="BR41" s="4" t="str">
        <f t="shared" si="106"/>
        <v/>
      </c>
      <c r="BS41" s="4" t="str">
        <f t="shared" si="107"/>
        <v/>
      </c>
      <c r="BT41" s="4" t="str">
        <f t="shared" si="108"/>
        <v/>
      </c>
      <c r="BU41" s="4" t="str">
        <f t="shared" si="109"/>
        <v/>
      </c>
      <c r="BV41" s="4" t="str">
        <f t="shared" si="110"/>
        <v/>
      </c>
      <c r="BW41" s="4" t="str">
        <f t="shared" si="111"/>
        <v/>
      </c>
      <c r="BX41" s="4" t="str">
        <f t="shared" si="112"/>
        <v/>
      </c>
      <c r="BY41" s="4" t="str">
        <f t="shared" si="113"/>
        <v/>
      </c>
      <c r="BZ41" s="4" t="str">
        <f t="shared" si="114"/>
        <v/>
      </c>
      <c r="CA41" s="4" t="str">
        <f t="shared" si="115"/>
        <v/>
      </c>
      <c r="CB41" s="4" t="str">
        <f t="shared" si="116"/>
        <v/>
      </c>
      <c r="CC41" s="4" t="str">
        <f t="shared" si="117"/>
        <v/>
      </c>
      <c r="CD41" s="4" t="str">
        <f t="shared" si="118"/>
        <v/>
      </c>
      <c r="CE41" s="4" t="str">
        <f t="shared" si="119"/>
        <v/>
      </c>
      <c r="CF41" s="4" t="str">
        <f t="shared" si="120"/>
        <v/>
      </c>
      <c r="CG41" s="4" t="str">
        <f t="shared" si="121"/>
        <v/>
      </c>
      <c r="CH41" s="4" t="str">
        <f t="shared" si="122"/>
        <v/>
      </c>
      <c r="CI41" s="4" t="str">
        <f t="shared" si="123"/>
        <v/>
      </c>
      <c r="CJ41" s="4" t="str">
        <f t="shared" si="124"/>
        <v/>
      </c>
      <c r="CK41" s="4" t="str">
        <f t="shared" si="125"/>
        <v/>
      </c>
      <c r="CL41" s="4" t="str">
        <f t="shared" si="126"/>
        <v/>
      </c>
      <c r="CM41" s="4" t="str">
        <f t="shared" si="64"/>
        <v/>
      </c>
      <c r="CN41" s="4" t="str">
        <f t="shared" si="65"/>
        <v/>
      </c>
      <c r="CO41" s="4" t="str">
        <f t="shared" si="66"/>
        <v/>
      </c>
      <c r="CP41" s="4" t="str">
        <f t="shared" si="67"/>
        <v/>
      </c>
      <c r="CQ41" s="4" t="str">
        <f t="shared" si="68"/>
        <v/>
      </c>
      <c r="CR41" s="4" t="str">
        <f t="shared" si="69"/>
        <v/>
      </c>
      <c r="CS41" s="4" t="str">
        <f t="shared" si="70"/>
        <v/>
      </c>
      <c r="CT41" s="4" t="str">
        <f t="shared" si="71"/>
        <v/>
      </c>
      <c r="CU41" s="4" t="str">
        <f t="shared" si="72"/>
        <v/>
      </c>
      <c r="CV41" s="4" t="str">
        <f t="shared" si="73"/>
        <v/>
      </c>
      <c r="CW41" s="4" t="str">
        <f t="shared" si="74"/>
        <v/>
      </c>
      <c r="CX41" s="4">
        <f t="shared" si="127"/>
        <v>0</v>
      </c>
      <c r="CY41" s="4" t="str">
        <f t="shared" si="128"/>
        <v>999:99.99</v>
      </c>
      <c r="CZ41" s="4" t="str">
        <f t="shared" si="129"/>
        <v>999:99.99</v>
      </c>
      <c r="DA41" s="4" t="str">
        <f t="shared" si="130"/>
        <v>999:99.99</v>
      </c>
      <c r="DB41" s="4" t="str">
        <f t="shared" si="131"/>
        <v>999:99.99</v>
      </c>
      <c r="DC41" s="4" t="str">
        <f t="shared" si="132"/>
        <v>999:99.99</v>
      </c>
      <c r="DD41" s="4" t="str">
        <f t="shared" si="133"/>
        <v>999:99.99</v>
      </c>
      <c r="DE41" s="4" t="str">
        <f t="shared" si="134"/>
        <v>999:99.99</v>
      </c>
      <c r="DF41" s="4" t="str">
        <f t="shared" si="135"/>
        <v>999:99.99</v>
      </c>
      <c r="DG41" s="4" t="str">
        <f t="shared" si="136"/>
        <v>999:99.99</v>
      </c>
      <c r="DH41" s="4" t="str">
        <f t="shared" si="137"/>
        <v>999:99.99</v>
      </c>
      <c r="DI41" s="4" t="str">
        <f t="shared" si="138"/>
        <v>999:99.99</v>
      </c>
      <c r="DJ41" s="4">
        <f t="shared" si="84"/>
        <v>0</v>
      </c>
      <c r="DK41" s="4">
        <f t="shared" si="85"/>
        <v>0</v>
      </c>
      <c r="DL41" s="4">
        <f t="shared" si="86"/>
        <v>0</v>
      </c>
      <c r="DM41" s="4" t="str">
        <f t="shared" si="139"/>
        <v>19000100</v>
      </c>
      <c r="DN41" s="4" t="str">
        <f t="shared" si="140"/>
        <v/>
      </c>
      <c r="DU41" s="4" t="str">
        <f t="shared" si="141"/>
        <v/>
      </c>
      <c r="DV41" s="4" t="str">
        <f t="shared" si="142"/>
        <v/>
      </c>
    </row>
    <row r="42" spans="1:126" ht="16.5" customHeight="1">
      <c r="A42" s="7" t="str">
        <f t="shared" si="78"/>
        <v/>
      </c>
      <c r="B42" s="81"/>
      <c r="C42" s="7" t="s">
        <v>192</v>
      </c>
      <c r="D42" s="82"/>
      <c r="E42" s="82"/>
      <c r="F42" s="82"/>
      <c r="G42" s="82"/>
      <c r="H42" s="149" t="str">
        <f t="shared" si="51"/>
        <v/>
      </c>
      <c r="I42" s="126"/>
      <c r="J42" s="113"/>
      <c r="K42" s="163"/>
      <c r="L42" s="126"/>
      <c r="M42" s="113"/>
      <c r="N42" s="163"/>
      <c r="O42" s="126"/>
      <c r="P42" s="113"/>
      <c r="Q42" s="163"/>
      <c r="R42" s="126"/>
      <c r="S42" s="113"/>
      <c r="T42" s="163"/>
      <c r="U42" s="126"/>
      <c r="V42" s="113"/>
      <c r="W42" s="163"/>
      <c r="X42" s="126"/>
      <c r="Y42" s="113"/>
      <c r="Z42" s="163"/>
      <c r="AA42" s="126"/>
      <c r="AB42" s="113"/>
      <c r="AC42" s="163"/>
      <c r="AD42" s="126"/>
      <c r="AE42" s="113"/>
      <c r="AF42" s="163"/>
      <c r="AG42" s="126"/>
      <c r="AH42" s="113"/>
      <c r="AI42" s="163"/>
      <c r="AJ42" s="126"/>
      <c r="AK42" s="113"/>
      <c r="AL42" s="126"/>
      <c r="AM42" s="113"/>
      <c r="AN42" s="7" t="str">
        <f t="shared" si="87"/>
        <v/>
      </c>
      <c r="AO42" s="154" t="str">
        <f t="shared" si="88"/>
        <v/>
      </c>
      <c r="AP42" s="154" t="str">
        <f>IF(B42="","",IF(DN42&gt;17,"一般",IF(ISERROR(VLOOKUP(DN42,DO$6:$DP$22,2,0)),"",VLOOKUP(DN42,DO$6:$DP$22,2,0))))</f>
        <v/>
      </c>
      <c r="AQ42" s="150" t="str">
        <f t="shared" si="52"/>
        <v/>
      </c>
      <c r="AR42" s="11">
        <f t="shared" si="89"/>
        <v>0</v>
      </c>
      <c r="AS42" s="11">
        <f t="shared" si="90"/>
        <v>0</v>
      </c>
      <c r="AT42" s="11">
        <f t="shared" si="91"/>
        <v>0</v>
      </c>
      <c r="AU42" s="11">
        <f t="shared" si="92"/>
        <v>0</v>
      </c>
      <c r="AV42" s="11">
        <f t="shared" si="93"/>
        <v>0</v>
      </c>
      <c r="AW42" s="11">
        <f t="shared" si="94"/>
        <v>0</v>
      </c>
      <c r="AX42" s="11">
        <f t="shared" si="95"/>
        <v>0</v>
      </c>
      <c r="AY42" s="11">
        <f t="shared" si="96"/>
        <v>0</v>
      </c>
      <c r="AZ42" s="11">
        <f t="shared" si="97"/>
        <v>0</v>
      </c>
      <c r="BA42" s="11">
        <f t="shared" si="98"/>
        <v>0</v>
      </c>
      <c r="BB42" s="11">
        <f t="shared" si="99"/>
        <v>0</v>
      </c>
      <c r="BC42" s="4" t="str">
        <f t="shared" si="100"/>
        <v/>
      </c>
      <c r="BD42" s="4" t="str">
        <f t="shared" si="101"/>
        <v/>
      </c>
      <c r="BG42" s="4">
        <f t="shared" si="15"/>
        <v>0</v>
      </c>
      <c r="BH42" s="4">
        <f t="shared" si="80"/>
        <v>0</v>
      </c>
      <c r="BI42" s="4" t="str">
        <f t="shared" si="54"/>
        <v/>
      </c>
      <c r="BJ42" s="4" t="str">
        <f t="shared" si="16"/>
        <v/>
      </c>
      <c r="BK42" s="11">
        <f t="shared" si="102"/>
        <v>0</v>
      </c>
      <c r="BL42" s="4" t="str">
        <f t="shared" si="55"/>
        <v/>
      </c>
      <c r="BM42" s="4">
        <v>0</v>
      </c>
      <c r="BN42" s="4" t="str">
        <f t="shared" si="103"/>
        <v xml:space="preserve"> </v>
      </c>
      <c r="BO42" s="4" t="str">
        <f t="shared" si="19"/>
        <v xml:space="preserve">  </v>
      </c>
      <c r="BP42" s="4" t="str">
        <f t="shared" si="104"/>
        <v/>
      </c>
      <c r="BQ42" s="4" t="str">
        <f t="shared" si="105"/>
        <v/>
      </c>
      <c r="BR42" s="4" t="str">
        <f t="shared" si="106"/>
        <v/>
      </c>
      <c r="BS42" s="4" t="str">
        <f t="shared" si="107"/>
        <v/>
      </c>
      <c r="BT42" s="4" t="str">
        <f t="shared" si="108"/>
        <v/>
      </c>
      <c r="BU42" s="4" t="str">
        <f t="shared" si="109"/>
        <v/>
      </c>
      <c r="BV42" s="4" t="str">
        <f t="shared" si="110"/>
        <v/>
      </c>
      <c r="BW42" s="4" t="str">
        <f t="shared" si="111"/>
        <v/>
      </c>
      <c r="BX42" s="4" t="str">
        <f t="shared" si="112"/>
        <v/>
      </c>
      <c r="BY42" s="4" t="str">
        <f t="shared" si="113"/>
        <v/>
      </c>
      <c r="BZ42" s="4" t="str">
        <f t="shared" si="114"/>
        <v/>
      </c>
      <c r="CA42" s="4" t="str">
        <f t="shared" si="115"/>
        <v/>
      </c>
      <c r="CB42" s="4" t="str">
        <f t="shared" si="116"/>
        <v/>
      </c>
      <c r="CC42" s="4" t="str">
        <f t="shared" si="117"/>
        <v/>
      </c>
      <c r="CD42" s="4" t="str">
        <f t="shared" si="118"/>
        <v/>
      </c>
      <c r="CE42" s="4" t="str">
        <f t="shared" si="119"/>
        <v/>
      </c>
      <c r="CF42" s="4" t="str">
        <f t="shared" si="120"/>
        <v/>
      </c>
      <c r="CG42" s="4" t="str">
        <f t="shared" si="121"/>
        <v/>
      </c>
      <c r="CH42" s="4" t="str">
        <f t="shared" si="122"/>
        <v/>
      </c>
      <c r="CI42" s="4" t="str">
        <f t="shared" si="123"/>
        <v/>
      </c>
      <c r="CJ42" s="4" t="str">
        <f t="shared" si="124"/>
        <v/>
      </c>
      <c r="CK42" s="4" t="str">
        <f t="shared" si="125"/>
        <v/>
      </c>
      <c r="CL42" s="4" t="str">
        <f t="shared" si="126"/>
        <v/>
      </c>
      <c r="CM42" s="4" t="str">
        <f t="shared" si="64"/>
        <v/>
      </c>
      <c r="CN42" s="4" t="str">
        <f t="shared" si="65"/>
        <v/>
      </c>
      <c r="CO42" s="4" t="str">
        <f t="shared" si="66"/>
        <v/>
      </c>
      <c r="CP42" s="4" t="str">
        <f t="shared" si="67"/>
        <v/>
      </c>
      <c r="CQ42" s="4" t="str">
        <f t="shared" si="68"/>
        <v/>
      </c>
      <c r="CR42" s="4" t="str">
        <f t="shared" si="69"/>
        <v/>
      </c>
      <c r="CS42" s="4" t="str">
        <f t="shared" si="70"/>
        <v/>
      </c>
      <c r="CT42" s="4" t="str">
        <f t="shared" si="71"/>
        <v/>
      </c>
      <c r="CU42" s="4" t="str">
        <f t="shared" si="72"/>
        <v/>
      </c>
      <c r="CV42" s="4" t="str">
        <f t="shared" si="73"/>
        <v/>
      </c>
      <c r="CW42" s="4" t="str">
        <f t="shared" si="74"/>
        <v/>
      </c>
      <c r="CX42" s="4">
        <f t="shared" si="127"/>
        <v>0</v>
      </c>
      <c r="CY42" s="4" t="str">
        <f t="shared" si="128"/>
        <v>999:99.99</v>
      </c>
      <c r="CZ42" s="4" t="str">
        <f t="shared" si="129"/>
        <v>999:99.99</v>
      </c>
      <c r="DA42" s="4" t="str">
        <f t="shared" si="130"/>
        <v>999:99.99</v>
      </c>
      <c r="DB42" s="4" t="str">
        <f t="shared" si="131"/>
        <v>999:99.99</v>
      </c>
      <c r="DC42" s="4" t="str">
        <f t="shared" si="132"/>
        <v>999:99.99</v>
      </c>
      <c r="DD42" s="4" t="str">
        <f t="shared" si="133"/>
        <v>999:99.99</v>
      </c>
      <c r="DE42" s="4" t="str">
        <f t="shared" si="134"/>
        <v>999:99.99</v>
      </c>
      <c r="DF42" s="4" t="str">
        <f t="shared" si="135"/>
        <v>999:99.99</v>
      </c>
      <c r="DG42" s="4" t="str">
        <f t="shared" si="136"/>
        <v>999:99.99</v>
      </c>
      <c r="DH42" s="4" t="str">
        <f t="shared" si="137"/>
        <v>999:99.99</v>
      </c>
      <c r="DI42" s="4" t="str">
        <f t="shared" si="138"/>
        <v>999:99.99</v>
      </c>
      <c r="DJ42" s="4">
        <f t="shared" si="75"/>
        <v>0</v>
      </c>
      <c r="DK42" s="4">
        <f t="shared" si="76"/>
        <v>0</v>
      </c>
      <c r="DL42" s="4">
        <f t="shared" si="77"/>
        <v>0</v>
      </c>
      <c r="DM42" s="4" t="str">
        <f t="shared" si="139"/>
        <v>19000100</v>
      </c>
      <c r="DN42" s="4" t="str">
        <f t="shared" si="140"/>
        <v/>
      </c>
      <c r="DU42" s="4" t="str">
        <f t="shared" si="141"/>
        <v/>
      </c>
      <c r="DV42" s="4" t="str">
        <f t="shared" si="142"/>
        <v/>
      </c>
    </row>
    <row r="43" spans="1:126" ht="16.5" customHeight="1">
      <c r="A43" s="7" t="str">
        <f t="shared" si="78"/>
        <v/>
      </c>
      <c r="B43" s="81"/>
      <c r="C43" s="7" t="s">
        <v>192</v>
      </c>
      <c r="D43" s="82"/>
      <c r="E43" s="82"/>
      <c r="F43" s="82"/>
      <c r="G43" s="82"/>
      <c r="H43" s="149" t="str">
        <f t="shared" si="51"/>
        <v/>
      </c>
      <c r="I43" s="126"/>
      <c r="J43" s="113"/>
      <c r="K43" s="163"/>
      <c r="L43" s="126"/>
      <c r="M43" s="113"/>
      <c r="N43" s="163"/>
      <c r="O43" s="126"/>
      <c r="P43" s="113"/>
      <c r="Q43" s="163"/>
      <c r="R43" s="126"/>
      <c r="S43" s="113"/>
      <c r="T43" s="163"/>
      <c r="U43" s="126"/>
      <c r="V43" s="113"/>
      <c r="W43" s="163"/>
      <c r="X43" s="126"/>
      <c r="Y43" s="113"/>
      <c r="Z43" s="163"/>
      <c r="AA43" s="126"/>
      <c r="AB43" s="113"/>
      <c r="AC43" s="163"/>
      <c r="AD43" s="126"/>
      <c r="AE43" s="113"/>
      <c r="AF43" s="163"/>
      <c r="AG43" s="126"/>
      <c r="AH43" s="113"/>
      <c r="AI43" s="163"/>
      <c r="AJ43" s="126"/>
      <c r="AK43" s="113"/>
      <c r="AL43" s="126"/>
      <c r="AM43" s="113"/>
      <c r="AN43" s="7" t="str">
        <f t="shared" si="87"/>
        <v/>
      </c>
      <c r="AO43" s="154" t="str">
        <f t="shared" si="88"/>
        <v/>
      </c>
      <c r="AP43" s="154" t="str">
        <f>IF(B43="","",IF(DN43&gt;17,"一般",IF(ISERROR(VLOOKUP(DN43,DO$6:$DP$22,2,0)),"",VLOOKUP(DN43,DO$6:$DP$22,2,0))))</f>
        <v/>
      </c>
      <c r="AQ43" s="150" t="str">
        <f t="shared" si="52"/>
        <v/>
      </c>
      <c r="AR43" s="11">
        <f t="shared" si="89"/>
        <v>0</v>
      </c>
      <c r="AS43" s="11">
        <f t="shared" si="90"/>
        <v>0</v>
      </c>
      <c r="AT43" s="11">
        <f t="shared" si="91"/>
        <v>0</v>
      </c>
      <c r="AU43" s="11">
        <f t="shared" si="92"/>
        <v>0</v>
      </c>
      <c r="AV43" s="11">
        <f t="shared" si="93"/>
        <v>0</v>
      </c>
      <c r="AW43" s="11">
        <f t="shared" si="94"/>
        <v>0</v>
      </c>
      <c r="AX43" s="11">
        <f t="shared" si="95"/>
        <v>0</v>
      </c>
      <c r="AY43" s="11">
        <f t="shared" si="96"/>
        <v>0</v>
      </c>
      <c r="AZ43" s="11">
        <f t="shared" si="97"/>
        <v>0</v>
      </c>
      <c r="BA43" s="11">
        <f t="shared" si="98"/>
        <v>0</v>
      </c>
      <c r="BB43" s="11">
        <f t="shared" si="99"/>
        <v>0</v>
      </c>
      <c r="BC43" s="4" t="str">
        <f t="shared" si="100"/>
        <v/>
      </c>
      <c r="BD43" s="4" t="str">
        <f t="shared" si="101"/>
        <v/>
      </c>
      <c r="BG43" s="4">
        <f t="shared" si="15"/>
        <v>0</v>
      </c>
      <c r="BH43" s="4">
        <f t="shared" si="80"/>
        <v>0</v>
      </c>
      <c r="BI43" s="4" t="str">
        <f t="shared" si="54"/>
        <v/>
      </c>
      <c r="BJ43" s="4" t="str">
        <f t="shared" si="16"/>
        <v/>
      </c>
      <c r="BK43" s="11">
        <f t="shared" si="102"/>
        <v>0</v>
      </c>
      <c r="BL43" s="4" t="str">
        <f t="shared" si="55"/>
        <v/>
      </c>
      <c r="BM43" s="4">
        <v>0</v>
      </c>
      <c r="BN43" s="4" t="str">
        <f t="shared" si="103"/>
        <v xml:space="preserve"> </v>
      </c>
      <c r="BO43" s="4" t="str">
        <f t="shared" si="19"/>
        <v xml:space="preserve">  </v>
      </c>
      <c r="BP43" s="4" t="str">
        <f t="shared" si="104"/>
        <v/>
      </c>
      <c r="BQ43" s="4" t="str">
        <f t="shared" si="105"/>
        <v/>
      </c>
      <c r="BR43" s="4" t="str">
        <f t="shared" si="106"/>
        <v/>
      </c>
      <c r="BS43" s="4" t="str">
        <f t="shared" si="107"/>
        <v/>
      </c>
      <c r="BT43" s="4" t="str">
        <f t="shared" si="108"/>
        <v/>
      </c>
      <c r="BU43" s="4" t="str">
        <f t="shared" si="109"/>
        <v/>
      </c>
      <c r="BV43" s="4" t="str">
        <f t="shared" si="110"/>
        <v/>
      </c>
      <c r="BW43" s="4" t="str">
        <f t="shared" si="111"/>
        <v/>
      </c>
      <c r="BX43" s="4" t="str">
        <f t="shared" si="112"/>
        <v/>
      </c>
      <c r="BY43" s="4" t="str">
        <f t="shared" si="113"/>
        <v/>
      </c>
      <c r="BZ43" s="4" t="str">
        <f t="shared" si="114"/>
        <v/>
      </c>
      <c r="CA43" s="4" t="str">
        <f t="shared" si="115"/>
        <v/>
      </c>
      <c r="CB43" s="4" t="str">
        <f t="shared" si="116"/>
        <v/>
      </c>
      <c r="CC43" s="4" t="str">
        <f t="shared" si="117"/>
        <v/>
      </c>
      <c r="CD43" s="4" t="str">
        <f t="shared" si="118"/>
        <v/>
      </c>
      <c r="CE43" s="4" t="str">
        <f t="shared" si="119"/>
        <v/>
      </c>
      <c r="CF43" s="4" t="str">
        <f t="shared" si="120"/>
        <v/>
      </c>
      <c r="CG43" s="4" t="str">
        <f t="shared" si="121"/>
        <v/>
      </c>
      <c r="CH43" s="4" t="str">
        <f t="shared" si="122"/>
        <v/>
      </c>
      <c r="CI43" s="4" t="str">
        <f t="shared" si="123"/>
        <v/>
      </c>
      <c r="CJ43" s="4" t="str">
        <f t="shared" si="124"/>
        <v/>
      </c>
      <c r="CK43" s="4" t="str">
        <f t="shared" si="125"/>
        <v/>
      </c>
      <c r="CL43" s="4" t="str">
        <f t="shared" si="126"/>
        <v/>
      </c>
      <c r="CM43" s="4" t="str">
        <f t="shared" si="64"/>
        <v/>
      </c>
      <c r="CN43" s="4" t="str">
        <f t="shared" si="65"/>
        <v/>
      </c>
      <c r="CO43" s="4" t="str">
        <f t="shared" si="66"/>
        <v/>
      </c>
      <c r="CP43" s="4" t="str">
        <f t="shared" si="67"/>
        <v/>
      </c>
      <c r="CQ43" s="4" t="str">
        <f t="shared" si="68"/>
        <v/>
      </c>
      <c r="CR43" s="4" t="str">
        <f t="shared" si="69"/>
        <v/>
      </c>
      <c r="CS43" s="4" t="str">
        <f t="shared" si="70"/>
        <v/>
      </c>
      <c r="CT43" s="4" t="str">
        <f t="shared" si="71"/>
        <v/>
      </c>
      <c r="CU43" s="4" t="str">
        <f t="shared" si="72"/>
        <v/>
      </c>
      <c r="CV43" s="4" t="str">
        <f t="shared" si="73"/>
        <v/>
      </c>
      <c r="CW43" s="4" t="str">
        <f t="shared" si="74"/>
        <v/>
      </c>
      <c r="CX43" s="4">
        <f t="shared" si="127"/>
        <v>0</v>
      </c>
      <c r="CY43" s="4" t="str">
        <f t="shared" si="128"/>
        <v>999:99.99</v>
      </c>
      <c r="CZ43" s="4" t="str">
        <f t="shared" si="129"/>
        <v>999:99.99</v>
      </c>
      <c r="DA43" s="4" t="str">
        <f t="shared" si="130"/>
        <v>999:99.99</v>
      </c>
      <c r="DB43" s="4" t="str">
        <f t="shared" si="131"/>
        <v>999:99.99</v>
      </c>
      <c r="DC43" s="4" t="str">
        <f t="shared" si="132"/>
        <v>999:99.99</v>
      </c>
      <c r="DD43" s="4" t="str">
        <f t="shared" si="133"/>
        <v>999:99.99</v>
      </c>
      <c r="DE43" s="4" t="str">
        <f t="shared" si="134"/>
        <v>999:99.99</v>
      </c>
      <c r="DF43" s="4" t="str">
        <f t="shared" si="135"/>
        <v>999:99.99</v>
      </c>
      <c r="DG43" s="4" t="str">
        <f t="shared" si="136"/>
        <v>999:99.99</v>
      </c>
      <c r="DH43" s="4" t="str">
        <f t="shared" si="137"/>
        <v>999:99.99</v>
      </c>
      <c r="DI43" s="4" t="str">
        <f t="shared" si="138"/>
        <v>999:99.99</v>
      </c>
      <c r="DJ43" s="4">
        <f t="shared" si="75"/>
        <v>0</v>
      </c>
      <c r="DK43" s="4">
        <f t="shared" si="76"/>
        <v>0</v>
      </c>
      <c r="DL43" s="4">
        <f t="shared" si="77"/>
        <v>0</v>
      </c>
      <c r="DM43" s="4" t="str">
        <f t="shared" si="139"/>
        <v>19000100</v>
      </c>
      <c r="DN43" s="4" t="str">
        <f t="shared" si="140"/>
        <v/>
      </c>
      <c r="DU43" s="4" t="str">
        <f t="shared" si="141"/>
        <v/>
      </c>
      <c r="DV43" s="4" t="str">
        <f t="shared" si="142"/>
        <v/>
      </c>
    </row>
    <row r="44" spans="1:126" ht="16.5" customHeight="1">
      <c r="A44" s="7" t="str">
        <f t="shared" si="78"/>
        <v/>
      </c>
      <c r="B44" s="81"/>
      <c r="C44" s="7" t="s">
        <v>192</v>
      </c>
      <c r="D44" s="82"/>
      <c r="E44" s="82"/>
      <c r="F44" s="82"/>
      <c r="G44" s="82"/>
      <c r="H44" s="149" t="str">
        <f t="shared" si="51"/>
        <v/>
      </c>
      <c r="I44" s="126"/>
      <c r="J44" s="113"/>
      <c r="K44" s="163"/>
      <c r="L44" s="126"/>
      <c r="M44" s="113"/>
      <c r="N44" s="163"/>
      <c r="O44" s="126"/>
      <c r="P44" s="113"/>
      <c r="Q44" s="163"/>
      <c r="R44" s="126"/>
      <c r="S44" s="113"/>
      <c r="T44" s="163"/>
      <c r="U44" s="126"/>
      <c r="V44" s="113"/>
      <c r="W44" s="163"/>
      <c r="X44" s="126"/>
      <c r="Y44" s="113"/>
      <c r="Z44" s="163"/>
      <c r="AA44" s="126"/>
      <c r="AB44" s="113"/>
      <c r="AC44" s="163"/>
      <c r="AD44" s="126"/>
      <c r="AE44" s="113"/>
      <c r="AF44" s="163"/>
      <c r="AG44" s="126"/>
      <c r="AH44" s="113"/>
      <c r="AI44" s="163"/>
      <c r="AJ44" s="126"/>
      <c r="AK44" s="113"/>
      <c r="AL44" s="126"/>
      <c r="AM44" s="113"/>
      <c r="AN44" s="7" t="str">
        <f t="shared" si="87"/>
        <v/>
      </c>
      <c r="AO44" s="154" t="str">
        <f t="shared" si="88"/>
        <v/>
      </c>
      <c r="AP44" s="154" t="str">
        <f>IF(B44="","",IF(DN44&gt;17,"一般",IF(ISERROR(VLOOKUP(DN44,DO$6:$DP$22,2,0)),"",VLOOKUP(DN44,DO$6:$DP$22,2,0))))</f>
        <v/>
      </c>
      <c r="AQ44" s="150" t="str">
        <f t="shared" si="52"/>
        <v/>
      </c>
      <c r="AR44" s="11">
        <f t="shared" si="89"/>
        <v>0</v>
      </c>
      <c r="AS44" s="11">
        <f t="shared" si="90"/>
        <v>0</v>
      </c>
      <c r="AT44" s="11">
        <f t="shared" si="91"/>
        <v>0</v>
      </c>
      <c r="AU44" s="11">
        <f t="shared" si="92"/>
        <v>0</v>
      </c>
      <c r="AV44" s="11">
        <f t="shared" si="93"/>
        <v>0</v>
      </c>
      <c r="AW44" s="11">
        <f t="shared" si="94"/>
        <v>0</v>
      </c>
      <c r="AX44" s="11">
        <f t="shared" si="95"/>
        <v>0</v>
      </c>
      <c r="AY44" s="11">
        <f t="shared" si="96"/>
        <v>0</v>
      </c>
      <c r="AZ44" s="11">
        <f t="shared" si="97"/>
        <v>0</v>
      </c>
      <c r="BA44" s="11">
        <f t="shared" si="98"/>
        <v>0</v>
      </c>
      <c r="BB44" s="11">
        <f t="shared" si="99"/>
        <v>0</v>
      </c>
      <c r="BC44" s="4" t="str">
        <f t="shared" si="100"/>
        <v/>
      </c>
      <c r="BD44" s="4" t="str">
        <f t="shared" si="101"/>
        <v/>
      </c>
      <c r="BG44" s="4">
        <f t="shared" si="15"/>
        <v>0</v>
      </c>
      <c r="BH44" s="4">
        <f t="shared" si="80"/>
        <v>0</v>
      </c>
      <c r="BI44" s="4" t="str">
        <f t="shared" si="54"/>
        <v/>
      </c>
      <c r="BJ44" s="4" t="str">
        <f t="shared" si="16"/>
        <v/>
      </c>
      <c r="BK44" s="11">
        <f t="shared" si="102"/>
        <v>0</v>
      </c>
      <c r="BL44" s="4" t="str">
        <f t="shared" si="55"/>
        <v/>
      </c>
      <c r="BM44" s="4">
        <v>0</v>
      </c>
      <c r="BN44" s="4" t="str">
        <f t="shared" si="103"/>
        <v xml:space="preserve"> </v>
      </c>
      <c r="BO44" s="4" t="str">
        <f t="shared" si="19"/>
        <v xml:space="preserve">  </v>
      </c>
      <c r="BP44" s="4" t="str">
        <f t="shared" si="104"/>
        <v/>
      </c>
      <c r="BQ44" s="4" t="str">
        <f t="shared" si="105"/>
        <v/>
      </c>
      <c r="BR44" s="4" t="str">
        <f t="shared" si="106"/>
        <v/>
      </c>
      <c r="BS44" s="4" t="str">
        <f t="shared" si="107"/>
        <v/>
      </c>
      <c r="BT44" s="4" t="str">
        <f t="shared" si="108"/>
        <v/>
      </c>
      <c r="BU44" s="4" t="str">
        <f t="shared" si="109"/>
        <v/>
      </c>
      <c r="BV44" s="4" t="str">
        <f t="shared" si="110"/>
        <v/>
      </c>
      <c r="BW44" s="4" t="str">
        <f t="shared" si="111"/>
        <v/>
      </c>
      <c r="BX44" s="4" t="str">
        <f t="shared" si="112"/>
        <v/>
      </c>
      <c r="BY44" s="4" t="str">
        <f t="shared" si="113"/>
        <v/>
      </c>
      <c r="BZ44" s="4" t="str">
        <f t="shared" si="114"/>
        <v/>
      </c>
      <c r="CA44" s="4" t="str">
        <f t="shared" si="115"/>
        <v/>
      </c>
      <c r="CB44" s="4" t="str">
        <f t="shared" si="116"/>
        <v/>
      </c>
      <c r="CC44" s="4" t="str">
        <f t="shared" si="117"/>
        <v/>
      </c>
      <c r="CD44" s="4" t="str">
        <f t="shared" si="118"/>
        <v/>
      </c>
      <c r="CE44" s="4" t="str">
        <f t="shared" si="119"/>
        <v/>
      </c>
      <c r="CF44" s="4" t="str">
        <f t="shared" si="120"/>
        <v/>
      </c>
      <c r="CG44" s="4" t="str">
        <f t="shared" si="121"/>
        <v/>
      </c>
      <c r="CH44" s="4" t="str">
        <f t="shared" si="122"/>
        <v/>
      </c>
      <c r="CI44" s="4" t="str">
        <f t="shared" si="123"/>
        <v/>
      </c>
      <c r="CJ44" s="4" t="str">
        <f t="shared" si="124"/>
        <v/>
      </c>
      <c r="CK44" s="4" t="str">
        <f t="shared" si="125"/>
        <v/>
      </c>
      <c r="CL44" s="4" t="str">
        <f t="shared" si="126"/>
        <v/>
      </c>
      <c r="CM44" s="4" t="str">
        <f t="shared" si="64"/>
        <v/>
      </c>
      <c r="CN44" s="4" t="str">
        <f t="shared" si="65"/>
        <v/>
      </c>
      <c r="CO44" s="4" t="str">
        <f t="shared" si="66"/>
        <v/>
      </c>
      <c r="CP44" s="4" t="str">
        <f t="shared" si="67"/>
        <v/>
      </c>
      <c r="CQ44" s="4" t="str">
        <f t="shared" si="68"/>
        <v/>
      </c>
      <c r="CR44" s="4" t="str">
        <f t="shared" si="69"/>
        <v/>
      </c>
      <c r="CS44" s="4" t="str">
        <f t="shared" si="70"/>
        <v/>
      </c>
      <c r="CT44" s="4" t="str">
        <f t="shared" si="71"/>
        <v/>
      </c>
      <c r="CU44" s="4" t="str">
        <f t="shared" si="72"/>
        <v/>
      </c>
      <c r="CV44" s="4" t="str">
        <f t="shared" si="73"/>
        <v/>
      </c>
      <c r="CW44" s="4" t="str">
        <f t="shared" si="74"/>
        <v/>
      </c>
      <c r="CX44" s="4">
        <f t="shared" si="127"/>
        <v>0</v>
      </c>
      <c r="CY44" s="4" t="str">
        <f t="shared" si="128"/>
        <v>999:99.99</v>
      </c>
      <c r="CZ44" s="4" t="str">
        <f t="shared" si="129"/>
        <v>999:99.99</v>
      </c>
      <c r="DA44" s="4" t="str">
        <f t="shared" si="130"/>
        <v>999:99.99</v>
      </c>
      <c r="DB44" s="4" t="str">
        <f t="shared" si="131"/>
        <v>999:99.99</v>
      </c>
      <c r="DC44" s="4" t="str">
        <f t="shared" si="132"/>
        <v>999:99.99</v>
      </c>
      <c r="DD44" s="4" t="str">
        <f t="shared" si="133"/>
        <v>999:99.99</v>
      </c>
      <c r="DE44" s="4" t="str">
        <f t="shared" si="134"/>
        <v>999:99.99</v>
      </c>
      <c r="DF44" s="4" t="str">
        <f t="shared" si="135"/>
        <v>999:99.99</v>
      </c>
      <c r="DG44" s="4" t="str">
        <f t="shared" si="136"/>
        <v>999:99.99</v>
      </c>
      <c r="DH44" s="4" t="str">
        <f t="shared" si="137"/>
        <v>999:99.99</v>
      </c>
      <c r="DI44" s="4" t="str">
        <f t="shared" si="138"/>
        <v>999:99.99</v>
      </c>
      <c r="DJ44" s="4">
        <f t="shared" si="75"/>
        <v>0</v>
      </c>
      <c r="DK44" s="4">
        <f t="shared" si="76"/>
        <v>0</v>
      </c>
      <c r="DL44" s="4">
        <f t="shared" si="77"/>
        <v>0</v>
      </c>
      <c r="DM44" s="4" t="str">
        <f t="shared" si="139"/>
        <v>19000100</v>
      </c>
      <c r="DN44" s="4" t="str">
        <f t="shared" si="140"/>
        <v/>
      </c>
      <c r="DU44" s="4" t="str">
        <f t="shared" si="141"/>
        <v/>
      </c>
      <c r="DV44" s="4" t="str">
        <f t="shared" si="142"/>
        <v/>
      </c>
    </row>
    <row r="45" spans="1:126" ht="16.5" customHeight="1">
      <c r="A45" s="7" t="str">
        <f t="shared" si="78"/>
        <v/>
      </c>
      <c r="B45" s="81"/>
      <c r="C45" s="7" t="s">
        <v>192</v>
      </c>
      <c r="D45" s="82"/>
      <c r="E45" s="82"/>
      <c r="F45" s="82"/>
      <c r="G45" s="82"/>
      <c r="H45" s="149" t="str">
        <f t="shared" si="51"/>
        <v/>
      </c>
      <c r="I45" s="126"/>
      <c r="J45" s="113"/>
      <c r="K45" s="163"/>
      <c r="L45" s="126"/>
      <c r="M45" s="113"/>
      <c r="N45" s="163"/>
      <c r="O45" s="126"/>
      <c r="P45" s="113"/>
      <c r="Q45" s="163"/>
      <c r="R45" s="126"/>
      <c r="S45" s="113"/>
      <c r="T45" s="163"/>
      <c r="U45" s="126"/>
      <c r="V45" s="113"/>
      <c r="W45" s="163"/>
      <c r="X45" s="126"/>
      <c r="Y45" s="113"/>
      <c r="Z45" s="163"/>
      <c r="AA45" s="126"/>
      <c r="AB45" s="113"/>
      <c r="AC45" s="163"/>
      <c r="AD45" s="126"/>
      <c r="AE45" s="113"/>
      <c r="AF45" s="163"/>
      <c r="AG45" s="126"/>
      <c r="AH45" s="113"/>
      <c r="AI45" s="163"/>
      <c r="AJ45" s="126"/>
      <c r="AK45" s="113"/>
      <c r="AL45" s="126"/>
      <c r="AM45" s="113"/>
      <c r="AN45" s="7" t="str">
        <f t="shared" si="87"/>
        <v/>
      </c>
      <c r="AO45" s="154" t="str">
        <f t="shared" si="88"/>
        <v/>
      </c>
      <c r="AP45" s="154" t="str">
        <f>IF(B45="","",IF(DN45&gt;17,"一般",IF(ISERROR(VLOOKUP(DN45,DO$6:$DP$22,2,0)),"",VLOOKUP(DN45,DO$6:$DP$22,2,0))))</f>
        <v/>
      </c>
      <c r="AQ45" s="150" t="str">
        <f t="shared" si="52"/>
        <v/>
      </c>
      <c r="AR45" s="11">
        <f t="shared" si="89"/>
        <v>0</v>
      </c>
      <c r="AS45" s="11">
        <f t="shared" si="90"/>
        <v>0</v>
      </c>
      <c r="AT45" s="11">
        <f t="shared" si="91"/>
        <v>0</v>
      </c>
      <c r="AU45" s="11">
        <f t="shared" si="92"/>
        <v>0</v>
      </c>
      <c r="AV45" s="11">
        <f t="shared" si="93"/>
        <v>0</v>
      </c>
      <c r="AW45" s="11">
        <f t="shared" si="94"/>
        <v>0</v>
      </c>
      <c r="AX45" s="11">
        <f t="shared" si="95"/>
        <v>0</v>
      </c>
      <c r="AY45" s="11">
        <f t="shared" si="96"/>
        <v>0</v>
      </c>
      <c r="AZ45" s="11">
        <f t="shared" si="97"/>
        <v>0</v>
      </c>
      <c r="BA45" s="11">
        <f t="shared" si="98"/>
        <v>0</v>
      </c>
      <c r="BB45" s="11">
        <f t="shared" si="99"/>
        <v>0</v>
      </c>
      <c r="BC45" s="4" t="str">
        <f t="shared" si="100"/>
        <v/>
      </c>
      <c r="BD45" s="4" t="str">
        <f t="shared" si="101"/>
        <v/>
      </c>
      <c r="BG45" s="4">
        <f t="shared" si="15"/>
        <v>0</v>
      </c>
      <c r="BH45" s="4">
        <f t="shared" si="80"/>
        <v>0</v>
      </c>
      <c r="BI45" s="4" t="str">
        <f t="shared" si="54"/>
        <v/>
      </c>
      <c r="BJ45" s="4" t="str">
        <f t="shared" si="16"/>
        <v/>
      </c>
      <c r="BK45" s="11">
        <f t="shared" si="102"/>
        <v>0</v>
      </c>
      <c r="BL45" s="4" t="str">
        <f t="shared" si="55"/>
        <v/>
      </c>
      <c r="BM45" s="4">
        <v>0</v>
      </c>
      <c r="BN45" s="4" t="str">
        <f t="shared" si="103"/>
        <v xml:space="preserve"> </v>
      </c>
      <c r="BO45" s="4" t="str">
        <f t="shared" si="19"/>
        <v xml:space="preserve">  </v>
      </c>
      <c r="BP45" s="4" t="str">
        <f t="shared" si="104"/>
        <v/>
      </c>
      <c r="BQ45" s="4" t="str">
        <f t="shared" si="105"/>
        <v/>
      </c>
      <c r="BR45" s="4" t="str">
        <f t="shared" si="106"/>
        <v/>
      </c>
      <c r="BS45" s="4" t="str">
        <f t="shared" si="107"/>
        <v/>
      </c>
      <c r="BT45" s="4" t="str">
        <f t="shared" si="108"/>
        <v/>
      </c>
      <c r="BU45" s="4" t="str">
        <f t="shared" si="109"/>
        <v/>
      </c>
      <c r="BV45" s="4" t="str">
        <f t="shared" si="110"/>
        <v/>
      </c>
      <c r="BW45" s="4" t="str">
        <f t="shared" si="111"/>
        <v/>
      </c>
      <c r="BX45" s="4" t="str">
        <f t="shared" si="112"/>
        <v/>
      </c>
      <c r="BY45" s="4" t="str">
        <f t="shared" si="113"/>
        <v/>
      </c>
      <c r="BZ45" s="4" t="str">
        <f t="shared" si="114"/>
        <v/>
      </c>
      <c r="CA45" s="4" t="str">
        <f t="shared" si="115"/>
        <v/>
      </c>
      <c r="CB45" s="4" t="str">
        <f t="shared" si="116"/>
        <v/>
      </c>
      <c r="CC45" s="4" t="str">
        <f t="shared" si="117"/>
        <v/>
      </c>
      <c r="CD45" s="4" t="str">
        <f t="shared" si="118"/>
        <v/>
      </c>
      <c r="CE45" s="4" t="str">
        <f t="shared" si="119"/>
        <v/>
      </c>
      <c r="CF45" s="4" t="str">
        <f t="shared" si="120"/>
        <v/>
      </c>
      <c r="CG45" s="4" t="str">
        <f t="shared" si="121"/>
        <v/>
      </c>
      <c r="CH45" s="4" t="str">
        <f t="shared" si="122"/>
        <v/>
      </c>
      <c r="CI45" s="4" t="str">
        <f t="shared" si="123"/>
        <v/>
      </c>
      <c r="CJ45" s="4" t="str">
        <f t="shared" si="124"/>
        <v/>
      </c>
      <c r="CK45" s="4" t="str">
        <f t="shared" si="125"/>
        <v/>
      </c>
      <c r="CL45" s="4" t="str">
        <f t="shared" si="126"/>
        <v/>
      </c>
      <c r="CM45" s="4" t="str">
        <f t="shared" si="64"/>
        <v/>
      </c>
      <c r="CN45" s="4" t="str">
        <f t="shared" si="65"/>
        <v/>
      </c>
      <c r="CO45" s="4" t="str">
        <f t="shared" si="66"/>
        <v/>
      </c>
      <c r="CP45" s="4" t="str">
        <f t="shared" si="67"/>
        <v/>
      </c>
      <c r="CQ45" s="4" t="str">
        <f t="shared" si="68"/>
        <v/>
      </c>
      <c r="CR45" s="4" t="str">
        <f t="shared" si="69"/>
        <v/>
      </c>
      <c r="CS45" s="4" t="str">
        <f t="shared" si="70"/>
        <v/>
      </c>
      <c r="CT45" s="4" t="str">
        <f t="shared" si="71"/>
        <v/>
      </c>
      <c r="CU45" s="4" t="str">
        <f t="shared" si="72"/>
        <v/>
      </c>
      <c r="CV45" s="4" t="str">
        <f t="shared" si="73"/>
        <v/>
      </c>
      <c r="CW45" s="4" t="str">
        <f t="shared" si="74"/>
        <v/>
      </c>
      <c r="CX45" s="4">
        <f t="shared" si="127"/>
        <v>0</v>
      </c>
      <c r="CY45" s="4" t="str">
        <f t="shared" si="128"/>
        <v>999:99.99</v>
      </c>
      <c r="CZ45" s="4" t="str">
        <f t="shared" si="129"/>
        <v>999:99.99</v>
      </c>
      <c r="DA45" s="4" t="str">
        <f t="shared" si="130"/>
        <v>999:99.99</v>
      </c>
      <c r="DB45" s="4" t="str">
        <f t="shared" si="131"/>
        <v>999:99.99</v>
      </c>
      <c r="DC45" s="4" t="str">
        <f t="shared" si="132"/>
        <v>999:99.99</v>
      </c>
      <c r="DD45" s="4" t="str">
        <f t="shared" si="133"/>
        <v>999:99.99</v>
      </c>
      <c r="DE45" s="4" t="str">
        <f t="shared" si="134"/>
        <v>999:99.99</v>
      </c>
      <c r="DF45" s="4" t="str">
        <f t="shared" si="135"/>
        <v>999:99.99</v>
      </c>
      <c r="DG45" s="4" t="str">
        <f t="shared" si="136"/>
        <v>999:99.99</v>
      </c>
      <c r="DH45" s="4" t="str">
        <f t="shared" si="137"/>
        <v>999:99.99</v>
      </c>
      <c r="DI45" s="4" t="str">
        <f t="shared" si="138"/>
        <v>999:99.99</v>
      </c>
      <c r="DJ45" s="4">
        <f t="shared" si="75"/>
        <v>0</v>
      </c>
      <c r="DK45" s="4">
        <f t="shared" si="76"/>
        <v>0</v>
      </c>
      <c r="DL45" s="4">
        <f t="shared" si="77"/>
        <v>0</v>
      </c>
      <c r="DM45" s="4" t="str">
        <f t="shared" si="139"/>
        <v>19000100</v>
      </c>
      <c r="DN45" s="4" t="str">
        <f t="shared" si="140"/>
        <v/>
      </c>
      <c r="DU45" s="4" t="str">
        <f t="shared" si="141"/>
        <v/>
      </c>
      <c r="DV45" s="4" t="str">
        <f t="shared" si="142"/>
        <v/>
      </c>
    </row>
    <row r="46" spans="1:126" ht="16.5" customHeight="1">
      <c r="A46" s="7" t="str">
        <f t="shared" si="78"/>
        <v/>
      </c>
      <c r="B46" s="81"/>
      <c r="C46" s="7" t="s">
        <v>192</v>
      </c>
      <c r="D46" s="82"/>
      <c r="E46" s="82"/>
      <c r="F46" s="82"/>
      <c r="G46" s="82"/>
      <c r="H46" s="149" t="str">
        <f t="shared" si="51"/>
        <v/>
      </c>
      <c r="I46" s="126"/>
      <c r="J46" s="113"/>
      <c r="K46" s="163"/>
      <c r="L46" s="126"/>
      <c r="M46" s="113"/>
      <c r="N46" s="163"/>
      <c r="O46" s="126"/>
      <c r="P46" s="113"/>
      <c r="Q46" s="163"/>
      <c r="R46" s="126"/>
      <c r="S46" s="113"/>
      <c r="T46" s="163"/>
      <c r="U46" s="126"/>
      <c r="V46" s="113"/>
      <c r="W46" s="163"/>
      <c r="X46" s="126"/>
      <c r="Y46" s="113"/>
      <c r="Z46" s="163"/>
      <c r="AA46" s="126"/>
      <c r="AB46" s="113"/>
      <c r="AC46" s="163"/>
      <c r="AD46" s="126"/>
      <c r="AE46" s="113"/>
      <c r="AF46" s="163"/>
      <c r="AG46" s="126"/>
      <c r="AH46" s="113"/>
      <c r="AI46" s="163"/>
      <c r="AJ46" s="126"/>
      <c r="AK46" s="113"/>
      <c r="AL46" s="126"/>
      <c r="AM46" s="113"/>
      <c r="AN46" s="7" t="str">
        <f t="shared" si="87"/>
        <v/>
      </c>
      <c r="AO46" s="154" t="str">
        <f t="shared" si="88"/>
        <v/>
      </c>
      <c r="AP46" s="154" t="str">
        <f>IF(B46="","",IF(DN46&gt;17,"一般",IF(ISERROR(VLOOKUP(DN46,DO$6:$DP$22,2,0)),"",VLOOKUP(DN46,DO$6:$DP$22,2,0))))</f>
        <v/>
      </c>
      <c r="AQ46" s="150" t="str">
        <f t="shared" si="52"/>
        <v/>
      </c>
      <c r="AR46" s="11">
        <f t="shared" si="89"/>
        <v>0</v>
      </c>
      <c r="AS46" s="11">
        <f t="shared" si="90"/>
        <v>0</v>
      </c>
      <c r="AT46" s="11">
        <f t="shared" si="91"/>
        <v>0</v>
      </c>
      <c r="AU46" s="11">
        <f t="shared" si="92"/>
        <v>0</v>
      </c>
      <c r="AV46" s="11">
        <f t="shared" si="93"/>
        <v>0</v>
      </c>
      <c r="AW46" s="11">
        <f t="shared" si="94"/>
        <v>0</v>
      </c>
      <c r="AX46" s="11">
        <f t="shared" si="95"/>
        <v>0</v>
      </c>
      <c r="AY46" s="11">
        <f t="shared" si="96"/>
        <v>0</v>
      </c>
      <c r="AZ46" s="11">
        <f t="shared" si="97"/>
        <v>0</v>
      </c>
      <c r="BA46" s="11">
        <f t="shared" si="98"/>
        <v>0</v>
      </c>
      <c r="BB46" s="11">
        <f t="shared" si="99"/>
        <v>0</v>
      </c>
      <c r="BC46" s="4" t="str">
        <f t="shared" si="100"/>
        <v/>
      </c>
      <c r="BD46" s="4" t="str">
        <f t="shared" si="101"/>
        <v/>
      </c>
      <c r="BG46" s="4">
        <f t="shared" si="15"/>
        <v>0</v>
      </c>
      <c r="BH46" s="4">
        <f t="shared" si="80"/>
        <v>0</v>
      </c>
      <c r="BI46" s="4" t="str">
        <f t="shared" si="54"/>
        <v/>
      </c>
      <c r="BJ46" s="4" t="str">
        <f t="shared" si="16"/>
        <v/>
      </c>
      <c r="BK46" s="11">
        <f t="shared" si="102"/>
        <v>0</v>
      </c>
      <c r="BL46" s="4" t="str">
        <f t="shared" si="55"/>
        <v/>
      </c>
      <c r="BM46" s="4">
        <v>0</v>
      </c>
      <c r="BN46" s="4" t="str">
        <f t="shared" si="103"/>
        <v xml:space="preserve"> </v>
      </c>
      <c r="BO46" s="4" t="str">
        <f t="shared" si="19"/>
        <v xml:space="preserve">  </v>
      </c>
      <c r="BP46" s="4" t="str">
        <f t="shared" si="104"/>
        <v/>
      </c>
      <c r="BQ46" s="4" t="str">
        <f t="shared" si="105"/>
        <v/>
      </c>
      <c r="BR46" s="4" t="str">
        <f t="shared" si="106"/>
        <v/>
      </c>
      <c r="BS46" s="4" t="str">
        <f t="shared" si="107"/>
        <v/>
      </c>
      <c r="BT46" s="4" t="str">
        <f t="shared" si="108"/>
        <v/>
      </c>
      <c r="BU46" s="4" t="str">
        <f t="shared" si="109"/>
        <v/>
      </c>
      <c r="BV46" s="4" t="str">
        <f t="shared" si="110"/>
        <v/>
      </c>
      <c r="BW46" s="4" t="str">
        <f t="shared" si="111"/>
        <v/>
      </c>
      <c r="BX46" s="4" t="str">
        <f t="shared" si="112"/>
        <v/>
      </c>
      <c r="BY46" s="4" t="str">
        <f t="shared" si="113"/>
        <v/>
      </c>
      <c r="BZ46" s="4" t="str">
        <f t="shared" si="114"/>
        <v/>
      </c>
      <c r="CA46" s="4" t="str">
        <f t="shared" si="115"/>
        <v/>
      </c>
      <c r="CB46" s="4" t="str">
        <f t="shared" si="116"/>
        <v/>
      </c>
      <c r="CC46" s="4" t="str">
        <f t="shared" si="117"/>
        <v/>
      </c>
      <c r="CD46" s="4" t="str">
        <f t="shared" si="118"/>
        <v/>
      </c>
      <c r="CE46" s="4" t="str">
        <f t="shared" si="119"/>
        <v/>
      </c>
      <c r="CF46" s="4" t="str">
        <f t="shared" si="120"/>
        <v/>
      </c>
      <c r="CG46" s="4" t="str">
        <f t="shared" si="121"/>
        <v/>
      </c>
      <c r="CH46" s="4" t="str">
        <f t="shared" si="122"/>
        <v/>
      </c>
      <c r="CI46" s="4" t="str">
        <f t="shared" si="123"/>
        <v/>
      </c>
      <c r="CJ46" s="4" t="str">
        <f t="shared" si="124"/>
        <v/>
      </c>
      <c r="CK46" s="4" t="str">
        <f t="shared" si="125"/>
        <v/>
      </c>
      <c r="CL46" s="4" t="str">
        <f t="shared" si="126"/>
        <v/>
      </c>
      <c r="CM46" s="4" t="str">
        <f t="shared" si="64"/>
        <v/>
      </c>
      <c r="CN46" s="4" t="str">
        <f t="shared" si="65"/>
        <v/>
      </c>
      <c r="CO46" s="4" t="str">
        <f t="shared" si="66"/>
        <v/>
      </c>
      <c r="CP46" s="4" t="str">
        <f t="shared" si="67"/>
        <v/>
      </c>
      <c r="CQ46" s="4" t="str">
        <f t="shared" si="68"/>
        <v/>
      </c>
      <c r="CR46" s="4" t="str">
        <f t="shared" si="69"/>
        <v/>
      </c>
      <c r="CS46" s="4" t="str">
        <f t="shared" si="70"/>
        <v/>
      </c>
      <c r="CT46" s="4" t="str">
        <f t="shared" si="71"/>
        <v/>
      </c>
      <c r="CU46" s="4" t="str">
        <f t="shared" si="72"/>
        <v/>
      </c>
      <c r="CV46" s="4" t="str">
        <f t="shared" si="73"/>
        <v/>
      </c>
      <c r="CW46" s="4" t="str">
        <f t="shared" si="74"/>
        <v/>
      </c>
      <c r="CX46" s="4">
        <f t="shared" si="127"/>
        <v>0</v>
      </c>
      <c r="CY46" s="4" t="str">
        <f t="shared" si="128"/>
        <v>999:99.99</v>
      </c>
      <c r="CZ46" s="4" t="str">
        <f t="shared" si="129"/>
        <v>999:99.99</v>
      </c>
      <c r="DA46" s="4" t="str">
        <f t="shared" si="130"/>
        <v>999:99.99</v>
      </c>
      <c r="DB46" s="4" t="str">
        <f t="shared" si="131"/>
        <v>999:99.99</v>
      </c>
      <c r="DC46" s="4" t="str">
        <f t="shared" si="132"/>
        <v>999:99.99</v>
      </c>
      <c r="DD46" s="4" t="str">
        <f t="shared" si="133"/>
        <v>999:99.99</v>
      </c>
      <c r="DE46" s="4" t="str">
        <f t="shared" si="134"/>
        <v>999:99.99</v>
      </c>
      <c r="DF46" s="4" t="str">
        <f t="shared" si="135"/>
        <v>999:99.99</v>
      </c>
      <c r="DG46" s="4" t="str">
        <f t="shared" si="136"/>
        <v>999:99.99</v>
      </c>
      <c r="DH46" s="4" t="str">
        <f t="shared" si="137"/>
        <v>999:99.99</v>
      </c>
      <c r="DI46" s="4" t="str">
        <f t="shared" si="138"/>
        <v>999:99.99</v>
      </c>
      <c r="DJ46" s="4">
        <f t="shared" si="75"/>
        <v>0</v>
      </c>
      <c r="DK46" s="4">
        <f t="shared" si="76"/>
        <v>0</v>
      </c>
      <c r="DL46" s="4">
        <f t="shared" si="77"/>
        <v>0</v>
      </c>
      <c r="DM46" s="4" t="str">
        <f t="shared" si="139"/>
        <v>19000100</v>
      </c>
      <c r="DN46" s="4" t="str">
        <f t="shared" si="140"/>
        <v/>
      </c>
      <c r="DU46" s="4" t="str">
        <f t="shared" si="141"/>
        <v/>
      </c>
      <c r="DV46" s="4" t="str">
        <f t="shared" si="142"/>
        <v/>
      </c>
    </row>
    <row r="47" spans="1:126" ht="16.5" customHeight="1">
      <c r="A47" s="7" t="str">
        <f t="shared" si="78"/>
        <v/>
      </c>
      <c r="B47" s="81"/>
      <c r="C47" s="7" t="s">
        <v>192</v>
      </c>
      <c r="D47" s="82"/>
      <c r="E47" s="82"/>
      <c r="F47" s="82"/>
      <c r="G47" s="82"/>
      <c r="H47" s="149" t="str">
        <f t="shared" si="51"/>
        <v/>
      </c>
      <c r="I47" s="126"/>
      <c r="J47" s="113"/>
      <c r="K47" s="163"/>
      <c r="L47" s="126"/>
      <c r="M47" s="113"/>
      <c r="N47" s="163"/>
      <c r="O47" s="126"/>
      <c r="P47" s="113"/>
      <c r="Q47" s="163"/>
      <c r="R47" s="126"/>
      <c r="S47" s="113"/>
      <c r="T47" s="163"/>
      <c r="U47" s="126"/>
      <c r="V47" s="113"/>
      <c r="W47" s="163"/>
      <c r="X47" s="126"/>
      <c r="Y47" s="113"/>
      <c r="Z47" s="163"/>
      <c r="AA47" s="126"/>
      <c r="AB47" s="113"/>
      <c r="AC47" s="163"/>
      <c r="AD47" s="126"/>
      <c r="AE47" s="113"/>
      <c r="AF47" s="163"/>
      <c r="AG47" s="126"/>
      <c r="AH47" s="113"/>
      <c r="AI47" s="163"/>
      <c r="AJ47" s="126"/>
      <c r="AK47" s="113"/>
      <c r="AL47" s="126"/>
      <c r="AM47" s="113"/>
      <c r="AN47" s="7" t="str">
        <f t="shared" si="87"/>
        <v/>
      </c>
      <c r="AO47" s="154" t="str">
        <f t="shared" si="88"/>
        <v/>
      </c>
      <c r="AP47" s="154" t="str">
        <f>IF(B47="","",IF(DN47&gt;17,"一般",IF(ISERROR(VLOOKUP(DN47,DO$6:$DP$22,2,0)),"",VLOOKUP(DN47,DO$6:$DP$22,2,0))))</f>
        <v/>
      </c>
      <c r="AQ47" s="150" t="str">
        <f t="shared" si="52"/>
        <v/>
      </c>
      <c r="AR47" s="11">
        <f t="shared" si="89"/>
        <v>0</v>
      </c>
      <c r="AS47" s="11">
        <f t="shared" si="90"/>
        <v>0</v>
      </c>
      <c r="AT47" s="11">
        <f t="shared" si="91"/>
        <v>0</v>
      </c>
      <c r="AU47" s="11">
        <f t="shared" si="92"/>
        <v>0</v>
      </c>
      <c r="AV47" s="11">
        <f t="shared" si="93"/>
        <v>0</v>
      </c>
      <c r="AW47" s="11">
        <f t="shared" si="94"/>
        <v>0</v>
      </c>
      <c r="AX47" s="11">
        <f t="shared" si="95"/>
        <v>0</v>
      </c>
      <c r="AY47" s="11">
        <f t="shared" si="96"/>
        <v>0</v>
      </c>
      <c r="AZ47" s="11">
        <f t="shared" si="97"/>
        <v>0</v>
      </c>
      <c r="BA47" s="11">
        <f t="shared" si="98"/>
        <v>0</v>
      </c>
      <c r="BB47" s="11">
        <f t="shared" si="99"/>
        <v>0</v>
      </c>
      <c r="BC47" s="4" t="str">
        <f t="shared" si="100"/>
        <v/>
      </c>
      <c r="BD47" s="4" t="str">
        <f t="shared" si="101"/>
        <v/>
      </c>
      <c r="BG47" s="4">
        <f t="shared" si="15"/>
        <v>0</v>
      </c>
      <c r="BH47" s="4">
        <f t="shared" si="80"/>
        <v>0</v>
      </c>
      <c r="BI47" s="4" t="str">
        <f t="shared" si="54"/>
        <v/>
      </c>
      <c r="BJ47" s="4" t="str">
        <f t="shared" si="16"/>
        <v/>
      </c>
      <c r="BK47" s="11">
        <f t="shared" si="102"/>
        <v>0</v>
      </c>
      <c r="BL47" s="4" t="str">
        <f t="shared" si="55"/>
        <v/>
      </c>
      <c r="BM47" s="4">
        <v>0</v>
      </c>
      <c r="BN47" s="4" t="str">
        <f t="shared" si="103"/>
        <v xml:space="preserve"> </v>
      </c>
      <c r="BO47" s="4" t="str">
        <f t="shared" si="19"/>
        <v xml:space="preserve">  </v>
      </c>
      <c r="BP47" s="4" t="str">
        <f t="shared" si="104"/>
        <v/>
      </c>
      <c r="BQ47" s="4" t="str">
        <f t="shared" si="105"/>
        <v/>
      </c>
      <c r="BR47" s="4" t="str">
        <f t="shared" si="106"/>
        <v/>
      </c>
      <c r="BS47" s="4" t="str">
        <f t="shared" si="107"/>
        <v/>
      </c>
      <c r="BT47" s="4" t="str">
        <f t="shared" si="108"/>
        <v/>
      </c>
      <c r="BU47" s="4" t="str">
        <f t="shared" si="109"/>
        <v/>
      </c>
      <c r="BV47" s="4" t="str">
        <f t="shared" si="110"/>
        <v/>
      </c>
      <c r="BW47" s="4" t="str">
        <f t="shared" si="111"/>
        <v/>
      </c>
      <c r="BX47" s="4" t="str">
        <f t="shared" si="112"/>
        <v/>
      </c>
      <c r="BY47" s="4" t="str">
        <f t="shared" si="113"/>
        <v/>
      </c>
      <c r="BZ47" s="4" t="str">
        <f t="shared" si="114"/>
        <v/>
      </c>
      <c r="CA47" s="4" t="str">
        <f t="shared" si="115"/>
        <v/>
      </c>
      <c r="CB47" s="4" t="str">
        <f t="shared" si="116"/>
        <v/>
      </c>
      <c r="CC47" s="4" t="str">
        <f t="shared" si="117"/>
        <v/>
      </c>
      <c r="CD47" s="4" t="str">
        <f t="shared" si="118"/>
        <v/>
      </c>
      <c r="CE47" s="4" t="str">
        <f t="shared" si="119"/>
        <v/>
      </c>
      <c r="CF47" s="4" t="str">
        <f t="shared" si="120"/>
        <v/>
      </c>
      <c r="CG47" s="4" t="str">
        <f t="shared" si="121"/>
        <v/>
      </c>
      <c r="CH47" s="4" t="str">
        <f t="shared" si="122"/>
        <v/>
      </c>
      <c r="CI47" s="4" t="str">
        <f t="shared" si="123"/>
        <v/>
      </c>
      <c r="CJ47" s="4" t="str">
        <f t="shared" si="124"/>
        <v/>
      </c>
      <c r="CK47" s="4" t="str">
        <f t="shared" si="125"/>
        <v/>
      </c>
      <c r="CL47" s="4" t="str">
        <f t="shared" si="126"/>
        <v/>
      </c>
      <c r="CM47" s="4" t="str">
        <f t="shared" si="64"/>
        <v/>
      </c>
      <c r="CN47" s="4" t="str">
        <f t="shared" si="65"/>
        <v/>
      </c>
      <c r="CO47" s="4" t="str">
        <f t="shared" si="66"/>
        <v/>
      </c>
      <c r="CP47" s="4" t="str">
        <f t="shared" si="67"/>
        <v/>
      </c>
      <c r="CQ47" s="4" t="str">
        <f t="shared" si="68"/>
        <v/>
      </c>
      <c r="CR47" s="4" t="str">
        <f t="shared" si="69"/>
        <v/>
      </c>
      <c r="CS47" s="4" t="str">
        <f t="shared" si="70"/>
        <v/>
      </c>
      <c r="CT47" s="4" t="str">
        <f t="shared" si="71"/>
        <v/>
      </c>
      <c r="CU47" s="4" t="str">
        <f t="shared" si="72"/>
        <v/>
      </c>
      <c r="CV47" s="4" t="str">
        <f t="shared" si="73"/>
        <v/>
      </c>
      <c r="CW47" s="4" t="str">
        <f t="shared" si="74"/>
        <v/>
      </c>
      <c r="CX47" s="4">
        <f t="shared" si="127"/>
        <v>0</v>
      </c>
      <c r="CY47" s="4" t="str">
        <f t="shared" si="128"/>
        <v>999:99.99</v>
      </c>
      <c r="CZ47" s="4" t="str">
        <f t="shared" si="129"/>
        <v>999:99.99</v>
      </c>
      <c r="DA47" s="4" t="str">
        <f t="shared" si="130"/>
        <v>999:99.99</v>
      </c>
      <c r="DB47" s="4" t="str">
        <f t="shared" si="131"/>
        <v>999:99.99</v>
      </c>
      <c r="DC47" s="4" t="str">
        <f t="shared" si="132"/>
        <v>999:99.99</v>
      </c>
      <c r="DD47" s="4" t="str">
        <f t="shared" si="133"/>
        <v>999:99.99</v>
      </c>
      <c r="DE47" s="4" t="str">
        <f t="shared" si="134"/>
        <v>999:99.99</v>
      </c>
      <c r="DF47" s="4" t="str">
        <f t="shared" si="135"/>
        <v>999:99.99</v>
      </c>
      <c r="DG47" s="4" t="str">
        <f t="shared" si="136"/>
        <v>999:99.99</v>
      </c>
      <c r="DH47" s="4" t="str">
        <f t="shared" si="137"/>
        <v>999:99.99</v>
      </c>
      <c r="DI47" s="4" t="str">
        <f t="shared" si="138"/>
        <v>999:99.99</v>
      </c>
      <c r="DJ47" s="4">
        <f t="shared" si="75"/>
        <v>0</v>
      </c>
      <c r="DK47" s="4">
        <f t="shared" si="76"/>
        <v>0</v>
      </c>
      <c r="DL47" s="4">
        <f t="shared" si="77"/>
        <v>0</v>
      </c>
      <c r="DM47" s="4" t="str">
        <f t="shared" si="139"/>
        <v>19000100</v>
      </c>
      <c r="DN47" s="4" t="str">
        <f t="shared" si="140"/>
        <v/>
      </c>
      <c r="DU47" s="4" t="str">
        <f t="shared" si="141"/>
        <v/>
      </c>
      <c r="DV47" s="4" t="str">
        <f t="shared" si="142"/>
        <v/>
      </c>
    </row>
    <row r="48" spans="1:126" ht="16.5" customHeight="1">
      <c r="A48" s="7" t="str">
        <f t="shared" si="78"/>
        <v/>
      </c>
      <c r="B48" s="81"/>
      <c r="C48" s="7" t="s">
        <v>192</v>
      </c>
      <c r="D48" s="82"/>
      <c r="E48" s="82"/>
      <c r="F48" s="82"/>
      <c r="G48" s="82"/>
      <c r="H48" s="149" t="str">
        <f t="shared" si="51"/>
        <v/>
      </c>
      <c r="I48" s="126"/>
      <c r="J48" s="113"/>
      <c r="K48" s="163"/>
      <c r="L48" s="126"/>
      <c r="M48" s="113"/>
      <c r="N48" s="163"/>
      <c r="O48" s="126"/>
      <c r="P48" s="113"/>
      <c r="Q48" s="163"/>
      <c r="R48" s="126"/>
      <c r="S48" s="113"/>
      <c r="T48" s="163"/>
      <c r="U48" s="126"/>
      <c r="V48" s="113"/>
      <c r="W48" s="163"/>
      <c r="X48" s="126"/>
      <c r="Y48" s="113"/>
      <c r="Z48" s="163"/>
      <c r="AA48" s="126"/>
      <c r="AB48" s="113"/>
      <c r="AC48" s="163"/>
      <c r="AD48" s="126"/>
      <c r="AE48" s="113"/>
      <c r="AF48" s="163"/>
      <c r="AG48" s="126"/>
      <c r="AH48" s="113"/>
      <c r="AI48" s="163"/>
      <c r="AJ48" s="126"/>
      <c r="AK48" s="113"/>
      <c r="AL48" s="126"/>
      <c r="AM48" s="113"/>
      <c r="AN48" s="7" t="str">
        <f t="shared" si="87"/>
        <v/>
      </c>
      <c r="AO48" s="154" t="str">
        <f t="shared" si="88"/>
        <v/>
      </c>
      <c r="AP48" s="154" t="str">
        <f>IF(B48="","",IF(DN48&gt;17,"一般",IF(ISERROR(VLOOKUP(DN48,DO$6:$DP$22,2,0)),"",VLOOKUP(DN48,DO$6:$DP$22,2,0))))</f>
        <v/>
      </c>
      <c r="AQ48" s="150" t="str">
        <f t="shared" si="52"/>
        <v/>
      </c>
      <c r="AR48" s="11">
        <f t="shared" si="89"/>
        <v>0</v>
      </c>
      <c r="AS48" s="11">
        <f t="shared" si="90"/>
        <v>0</v>
      </c>
      <c r="AT48" s="11">
        <f t="shared" si="91"/>
        <v>0</v>
      </c>
      <c r="AU48" s="11">
        <f t="shared" si="92"/>
        <v>0</v>
      </c>
      <c r="AV48" s="11">
        <f t="shared" si="93"/>
        <v>0</v>
      </c>
      <c r="AW48" s="11">
        <f t="shared" si="94"/>
        <v>0</v>
      </c>
      <c r="AX48" s="11">
        <f t="shared" si="95"/>
        <v>0</v>
      </c>
      <c r="AY48" s="11">
        <f t="shared" si="96"/>
        <v>0</v>
      </c>
      <c r="AZ48" s="11">
        <f t="shared" si="97"/>
        <v>0</v>
      </c>
      <c r="BA48" s="11">
        <f t="shared" si="98"/>
        <v>0</v>
      </c>
      <c r="BB48" s="11">
        <f t="shared" si="99"/>
        <v>0</v>
      </c>
      <c r="BC48" s="4" t="str">
        <f t="shared" si="100"/>
        <v/>
      </c>
      <c r="BD48" s="4" t="str">
        <f t="shared" si="101"/>
        <v/>
      </c>
      <c r="BG48" s="4">
        <f t="shared" si="15"/>
        <v>0</v>
      </c>
      <c r="BH48" s="4">
        <f t="shared" si="80"/>
        <v>0</v>
      </c>
      <c r="BI48" s="4" t="str">
        <f t="shared" si="54"/>
        <v/>
      </c>
      <c r="BJ48" s="4" t="str">
        <f t="shared" si="16"/>
        <v/>
      </c>
      <c r="BK48" s="11">
        <f t="shared" si="102"/>
        <v>0</v>
      </c>
      <c r="BL48" s="4" t="str">
        <f t="shared" si="55"/>
        <v/>
      </c>
      <c r="BM48" s="4">
        <v>0</v>
      </c>
      <c r="BN48" s="4" t="str">
        <f t="shared" si="103"/>
        <v xml:space="preserve"> </v>
      </c>
      <c r="BO48" s="4" t="str">
        <f t="shared" si="19"/>
        <v xml:space="preserve">  </v>
      </c>
      <c r="BP48" s="4" t="str">
        <f t="shared" si="104"/>
        <v/>
      </c>
      <c r="BQ48" s="4" t="str">
        <f t="shared" si="105"/>
        <v/>
      </c>
      <c r="BR48" s="4" t="str">
        <f t="shared" si="106"/>
        <v/>
      </c>
      <c r="BS48" s="4" t="str">
        <f t="shared" si="107"/>
        <v/>
      </c>
      <c r="BT48" s="4" t="str">
        <f t="shared" si="108"/>
        <v/>
      </c>
      <c r="BU48" s="4" t="str">
        <f t="shared" si="109"/>
        <v/>
      </c>
      <c r="BV48" s="4" t="str">
        <f t="shared" si="110"/>
        <v/>
      </c>
      <c r="BW48" s="4" t="str">
        <f t="shared" si="111"/>
        <v/>
      </c>
      <c r="BX48" s="4" t="str">
        <f t="shared" si="112"/>
        <v/>
      </c>
      <c r="BY48" s="4" t="str">
        <f t="shared" si="113"/>
        <v/>
      </c>
      <c r="BZ48" s="4" t="str">
        <f t="shared" si="114"/>
        <v/>
      </c>
      <c r="CA48" s="4" t="str">
        <f t="shared" si="115"/>
        <v/>
      </c>
      <c r="CB48" s="4" t="str">
        <f t="shared" si="116"/>
        <v/>
      </c>
      <c r="CC48" s="4" t="str">
        <f t="shared" si="117"/>
        <v/>
      </c>
      <c r="CD48" s="4" t="str">
        <f t="shared" si="118"/>
        <v/>
      </c>
      <c r="CE48" s="4" t="str">
        <f t="shared" si="119"/>
        <v/>
      </c>
      <c r="CF48" s="4" t="str">
        <f t="shared" si="120"/>
        <v/>
      </c>
      <c r="CG48" s="4" t="str">
        <f t="shared" si="121"/>
        <v/>
      </c>
      <c r="CH48" s="4" t="str">
        <f t="shared" si="122"/>
        <v/>
      </c>
      <c r="CI48" s="4" t="str">
        <f t="shared" si="123"/>
        <v/>
      </c>
      <c r="CJ48" s="4" t="str">
        <f t="shared" si="124"/>
        <v/>
      </c>
      <c r="CK48" s="4" t="str">
        <f t="shared" si="125"/>
        <v/>
      </c>
      <c r="CL48" s="4" t="str">
        <f t="shared" si="126"/>
        <v/>
      </c>
      <c r="CM48" s="4" t="str">
        <f t="shared" si="64"/>
        <v/>
      </c>
      <c r="CN48" s="4" t="str">
        <f t="shared" si="65"/>
        <v/>
      </c>
      <c r="CO48" s="4" t="str">
        <f t="shared" si="66"/>
        <v/>
      </c>
      <c r="CP48" s="4" t="str">
        <f t="shared" si="67"/>
        <v/>
      </c>
      <c r="CQ48" s="4" t="str">
        <f t="shared" si="68"/>
        <v/>
      </c>
      <c r="CR48" s="4" t="str">
        <f t="shared" si="69"/>
        <v/>
      </c>
      <c r="CS48" s="4" t="str">
        <f t="shared" si="70"/>
        <v/>
      </c>
      <c r="CT48" s="4" t="str">
        <f t="shared" si="71"/>
        <v/>
      </c>
      <c r="CU48" s="4" t="str">
        <f t="shared" si="72"/>
        <v/>
      </c>
      <c r="CV48" s="4" t="str">
        <f t="shared" si="73"/>
        <v/>
      </c>
      <c r="CW48" s="4" t="str">
        <f t="shared" si="74"/>
        <v/>
      </c>
      <c r="CX48" s="4">
        <f t="shared" si="127"/>
        <v>0</v>
      </c>
      <c r="CY48" s="4" t="str">
        <f t="shared" si="128"/>
        <v>999:99.99</v>
      </c>
      <c r="CZ48" s="4" t="str">
        <f t="shared" si="129"/>
        <v>999:99.99</v>
      </c>
      <c r="DA48" s="4" t="str">
        <f t="shared" si="130"/>
        <v>999:99.99</v>
      </c>
      <c r="DB48" s="4" t="str">
        <f t="shared" si="131"/>
        <v>999:99.99</v>
      </c>
      <c r="DC48" s="4" t="str">
        <f t="shared" si="132"/>
        <v>999:99.99</v>
      </c>
      <c r="DD48" s="4" t="str">
        <f t="shared" si="133"/>
        <v>999:99.99</v>
      </c>
      <c r="DE48" s="4" t="str">
        <f t="shared" si="134"/>
        <v>999:99.99</v>
      </c>
      <c r="DF48" s="4" t="str">
        <f t="shared" si="135"/>
        <v>999:99.99</v>
      </c>
      <c r="DG48" s="4" t="str">
        <f t="shared" si="136"/>
        <v>999:99.99</v>
      </c>
      <c r="DH48" s="4" t="str">
        <f t="shared" si="137"/>
        <v>999:99.99</v>
      </c>
      <c r="DI48" s="4" t="str">
        <f t="shared" si="138"/>
        <v>999:99.99</v>
      </c>
      <c r="DJ48" s="4">
        <f t="shared" si="75"/>
        <v>0</v>
      </c>
      <c r="DK48" s="4">
        <f t="shared" si="76"/>
        <v>0</v>
      </c>
      <c r="DL48" s="4">
        <f t="shared" si="77"/>
        <v>0</v>
      </c>
      <c r="DM48" s="4" t="str">
        <f t="shared" si="139"/>
        <v>19000100</v>
      </c>
      <c r="DN48" s="4" t="str">
        <f t="shared" si="140"/>
        <v/>
      </c>
      <c r="DU48" s="4" t="str">
        <f t="shared" si="141"/>
        <v/>
      </c>
      <c r="DV48" s="4" t="str">
        <f t="shared" si="142"/>
        <v/>
      </c>
    </row>
    <row r="49" spans="1:126" ht="16.5" customHeight="1">
      <c r="A49" s="7" t="str">
        <f t="shared" si="78"/>
        <v/>
      </c>
      <c r="B49" s="81"/>
      <c r="C49" s="7" t="s">
        <v>192</v>
      </c>
      <c r="D49" s="82"/>
      <c r="E49" s="82"/>
      <c r="F49" s="82"/>
      <c r="G49" s="82"/>
      <c r="H49" s="149" t="str">
        <f t="shared" si="51"/>
        <v/>
      </c>
      <c r="I49" s="126"/>
      <c r="J49" s="113"/>
      <c r="K49" s="163"/>
      <c r="L49" s="126"/>
      <c r="M49" s="113"/>
      <c r="N49" s="163"/>
      <c r="O49" s="126"/>
      <c r="P49" s="113"/>
      <c r="Q49" s="163"/>
      <c r="R49" s="126"/>
      <c r="S49" s="113"/>
      <c r="T49" s="163"/>
      <c r="U49" s="126"/>
      <c r="V49" s="113"/>
      <c r="W49" s="163"/>
      <c r="X49" s="126"/>
      <c r="Y49" s="113"/>
      <c r="Z49" s="163"/>
      <c r="AA49" s="126"/>
      <c r="AB49" s="113"/>
      <c r="AC49" s="163"/>
      <c r="AD49" s="126"/>
      <c r="AE49" s="113"/>
      <c r="AF49" s="163"/>
      <c r="AG49" s="126"/>
      <c r="AH49" s="113"/>
      <c r="AI49" s="163"/>
      <c r="AJ49" s="126"/>
      <c r="AK49" s="113"/>
      <c r="AL49" s="126"/>
      <c r="AM49" s="113"/>
      <c r="AN49" s="7" t="str">
        <f t="shared" si="87"/>
        <v/>
      </c>
      <c r="AO49" s="154" t="str">
        <f t="shared" si="88"/>
        <v/>
      </c>
      <c r="AP49" s="154" t="str">
        <f>IF(B49="","",IF(DN49&gt;17,"一般",IF(ISERROR(VLOOKUP(DN49,DO$6:$DP$22,2,0)),"",VLOOKUP(DN49,DO$6:$DP$22,2,0))))</f>
        <v/>
      </c>
      <c r="AQ49" s="150" t="str">
        <f t="shared" si="52"/>
        <v/>
      </c>
      <c r="AR49" s="11">
        <f t="shared" si="89"/>
        <v>0</v>
      </c>
      <c r="AS49" s="11">
        <f t="shared" si="90"/>
        <v>0</v>
      </c>
      <c r="AT49" s="11">
        <f t="shared" si="91"/>
        <v>0</v>
      </c>
      <c r="AU49" s="11">
        <f t="shared" si="92"/>
        <v>0</v>
      </c>
      <c r="AV49" s="11">
        <f t="shared" si="93"/>
        <v>0</v>
      </c>
      <c r="AW49" s="11">
        <f t="shared" si="94"/>
        <v>0</v>
      </c>
      <c r="AX49" s="11">
        <f t="shared" si="95"/>
        <v>0</v>
      </c>
      <c r="AY49" s="11">
        <f t="shared" si="96"/>
        <v>0</v>
      </c>
      <c r="AZ49" s="11">
        <f t="shared" si="97"/>
        <v>0</v>
      </c>
      <c r="BA49" s="11">
        <f t="shared" si="98"/>
        <v>0</v>
      </c>
      <c r="BB49" s="11">
        <f t="shared" si="99"/>
        <v>0</v>
      </c>
      <c r="BC49" s="4" t="str">
        <f t="shared" si="100"/>
        <v/>
      </c>
      <c r="BD49" s="4" t="str">
        <f t="shared" si="101"/>
        <v/>
      </c>
      <c r="BG49" s="4">
        <f t="shared" si="15"/>
        <v>0</v>
      </c>
      <c r="BH49" s="4">
        <f t="shared" si="80"/>
        <v>0</v>
      </c>
      <c r="BI49" s="4" t="str">
        <f t="shared" si="54"/>
        <v/>
      </c>
      <c r="BJ49" s="4" t="str">
        <f t="shared" si="16"/>
        <v/>
      </c>
      <c r="BK49" s="11">
        <f t="shared" si="102"/>
        <v>0</v>
      </c>
      <c r="BL49" s="4" t="str">
        <f t="shared" si="55"/>
        <v/>
      </c>
      <c r="BM49" s="4">
        <v>0</v>
      </c>
      <c r="BN49" s="4" t="str">
        <f t="shared" si="103"/>
        <v xml:space="preserve"> </v>
      </c>
      <c r="BO49" s="4" t="str">
        <f t="shared" si="19"/>
        <v xml:space="preserve">  </v>
      </c>
      <c r="BP49" s="4" t="str">
        <f t="shared" si="104"/>
        <v/>
      </c>
      <c r="BQ49" s="4" t="str">
        <f t="shared" si="105"/>
        <v/>
      </c>
      <c r="BR49" s="4" t="str">
        <f t="shared" si="106"/>
        <v/>
      </c>
      <c r="BS49" s="4" t="str">
        <f t="shared" si="107"/>
        <v/>
      </c>
      <c r="BT49" s="4" t="str">
        <f t="shared" si="108"/>
        <v/>
      </c>
      <c r="BU49" s="4" t="str">
        <f t="shared" si="109"/>
        <v/>
      </c>
      <c r="BV49" s="4" t="str">
        <f t="shared" si="110"/>
        <v/>
      </c>
      <c r="BW49" s="4" t="str">
        <f t="shared" si="111"/>
        <v/>
      </c>
      <c r="BX49" s="4" t="str">
        <f t="shared" si="112"/>
        <v/>
      </c>
      <c r="BY49" s="4" t="str">
        <f t="shared" si="113"/>
        <v/>
      </c>
      <c r="BZ49" s="4" t="str">
        <f t="shared" si="114"/>
        <v/>
      </c>
      <c r="CA49" s="4" t="str">
        <f t="shared" si="115"/>
        <v/>
      </c>
      <c r="CB49" s="4" t="str">
        <f t="shared" si="116"/>
        <v/>
      </c>
      <c r="CC49" s="4" t="str">
        <f t="shared" si="117"/>
        <v/>
      </c>
      <c r="CD49" s="4" t="str">
        <f t="shared" si="118"/>
        <v/>
      </c>
      <c r="CE49" s="4" t="str">
        <f t="shared" si="119"/>
        <v/>
      </c>
      <c r="CF49" s="4" t="str">
        <f t="shared" si="120"/>
        <v/>
      </c>
      <c r="CG49" s="4" t="str">
        <f t="shared" si="121"/>
        <v/>
      </c>
      <c r="CH49" s="4" t="str">
        <f t="shared" si="122"/>
        <v/>
      </c>
      <c r="CI49" s="4" t="str">
        <f t="shared" si="123"/>
        <v/>
      </c>
      <c r="CJ49" s="4" t="str">
        <f t="shared" si="124"/>
        <v/>
      </c>
      <c r="CK49" s="4" t="str">
        <f t="shared" si="125"/>
        <v/>
      </c>
      <c r="CL49" s="4" t="str">
        <f t="shared" si="126"/>
        <v/>
      </c>
      <c r="CM49" s="4" t="str">
        <f t="shared" si="64"/>
        <v/>
      </c>
      <c r="CN49" s="4" t="str">
        <f t="shared" si="65"/>
        <v/>
      </c>
      <c r="CO49" s="4" t="str">
        <f t="shared" si="66"/>
        <v/>
      </c>
      <c r="CP49" s="4" t="str">
        <f t="shared" si="67"/>
        <v/>
      </c>
      <c r="CQ49" s="4" t="str">
        <f t="shared" si="68"/>
        <v/>
      </c>
      <c r="CR49" s="4" t="str">
        <f t="shared" si="69"/>
        <v/>
      </c>
      <c r="CS49" s="4" t="str">
        <f t="shared" si="70"/>
        <v/>
      </c>
      <c r="CT49" s="4" t="str">
        <f t="shared" si="71"/>
        <v/>
      </c>
      <c r="CU49" s="4" t="str">
        <f t="shared" si="72"/>
        <v/>
      </c>
      <c r="CV49" s="4" t="str">
        <f t="shared" si="73"/>
        <v/>
      </c>
      <c r="CW49" s="4" t="str">
        <f t="shared" si="74"/>
        <v/>
      </c>
      <c r="CX49" s="4">
        <f t="shared" si="127"/>
        <v>0</v>
      </c>
      <c r="CY49" s="4" t="str">
        <f t="shared" si="128"/>
        <v>999:99.99</v>
      </c>
      <c r="CZ49" s="4" t="str">
        <f t="shared" si="129"/>
        <v>999:99.99</v>
      </c>
      <c r="DA49" s="4" t="str">
        <f t="shared" si="130"/>
        <v>999:99.99</v>
      </c>
      <c r="DB49" s="4" t="str">
        <f t="shared" si="131"/>
        <v>999:99.99</v>
      </c>
      <c r="DC49" s="4" t="str">
        <f t="shared" si="132"/>
        <v>999:99.99</v>
      </c>
      <c r="DD49" s="4" t="str">
        <f t="shared" si="133"/>
        <v>999:99.99</v>
      </c>
      <c r="DE49" s="4" t="str">
        <f t="shared" si="134"/>
        <v>999:99.99</v>
      </c>
      <c r="DF49" s="4" t="str">
        <f t="shared" si="135"/>
        <v>999:99.99</v>
      </c>
      <c r="DG49" s="4" t="str">
        <f t="shared" si="136"/>
        <v>999:99.99</v>
      </c>
      <c r="DH49" s="4" t="str">
        <f t="shared" si="137"/>
        <v>999:99.99</v>
      </c>
      <c r="DI49" s="4" t="str">
        <f t="shared" si="138"/>
        <v>999:99.99</v>
      </c>
      <c r="DJ49" s="4">
        <f t="shared" si="75"/>
        <v>0</v>
      </c>
      <c r="DK49" s="4">
        <f t="shared" si="76"/>
        <v>0</v>
      </c>
      <c r="DL49" s="4">
        <f t="shared" si="77"/>
        <v>0</v>
      </c>
      <c r="DM49" s="4" t="str">
        <f t="shared" si="139"/>
        <v>19000100</v>
      </c>
      <c r="DN49" s="4" t="str">
        <f t="shared" si="140"/>
        <v/>
      </c>
      <c r="DU49" s="4" t="str">
        <f t="shared" si="141"/>
        <v/>
      </c>
      <c r="DV49" s="4" t="str">
        <f t="shared" si="142"/>
        <v/>
      </c>
    </row>
    <row r="50" spans="1:126" ht="16.5" customHeight="1">
      <c r="A50" s="7" t="str">
        <f t="shared" si="78"/>
        <v/>
      </c>
      <c r="B50" s="81"/>
      <c r="C50" s="7" t="s">
        <v>192</v>
      </c>
      <c r="D50" s="82"/>
      <c r="E50" s="82"/>
      <c r="F50" s="82"/>
      <c r="G50" s="82"/>
      <c r="H50" s="149" t="str">
        <f t="shared" si="51"/>
        <v/>
      </c>
      <c r="I50" s="126"/>
      <c r="J50" s="113"/>
      <c r="K50" s="163"/>
      <c r="L50" s="126"/>
      <c r="M50" s="113"/>
      <c r="N50" s="163"/>
      <c r="O50" s="126"/>
      <c r="P50" s="113"/>
      <c r="Q50" s="163"/>
      <c r="R50" s="126"/>
      <c r="S50" s="113"/>
      <c r="T50" s="163"/>
      <c r="U50" s="126"/>
      <c r="V50" s="113"/>
      <c r="W50" s="163"/>
      <c r="X50" s="126"/>
      <c r="Y50" s="113"/>
      <c r="Z50" s="163"/>
      <c r="AA50" s="126"/>
      <c r="AB50" s="113"/>
      <c r="AC50" s="163"/>
      <c r="AD50" s="126"/>
      <c r="AE50" s="113"/>
      <c r="AF50" s="163"/>
      <c r="AG50" s="126"/>
      <c r="AH50" s="113"/>
      <c r="AI50" s="163"/>
      <c r="AJ50" s="126"/>
      <c r="AK50" s="113"/>
      <c r="AL50" s="126"/>
      <c r="AM50" s="113"/>
      <c r="AN50" s="7" t="str">
        <f t="shared" si="87"/>
        <v/>
      </c>
      <c r="AO50" s="154" t="str">
        <f t="shared" si="88"/>
        <v/>
      </c>
      <c r="AP50" s="154" t="str">
        <f>IF(B50="","",IF(DN50&gt;17,"一般",IF(ISERROR(VLOOKUP(DN50,DO$6:$DP$22,2,0)),"",VLOOKUP(DN50,DO$6:$DP$22,2,0))))</f>
        <v/>
      </c>
      <c r="AQ50" s="150" t="str">
        <f t="shared" si="52"/>
        <v/>
      </c>
      <c r="AR50" s="11">
        <f t="shared" si="89"/>
        <v>0</v>
      </c>
      <c r="AS50" s="11">
        <f t="shared" si="90"/>
        <v>0</v>
      </c>
      <c r="AT50" s="11">
        <f t="shared" si="91"/>
        <v>0</v>
      </c>
      <c r="AU50" s="11">
        <f t="shared" si="92"/>
        <v>0</v>
      </c>
      <c r="AV50" s="11">
        <f t="shared" si="93"/>
        <v>0</v>
      </c>
      <c r="AW50" s="11">
        <f t="shared" si="94"/>
        <v>0</v>
      </c>
      <c r="AX50" s="11">
        <f t="shared" si="95"/>
        <v>0</v>
      </c>
      <c r="AY50" s="11">
        <f t="shared" si="96"/>
        <v>0</v>
      </c>
      <c r="AZ50" s="11">
        <f t="shared" si="97"/>
        <v>0</v>
      </c>
      <c r="BA50" s="11">
        <f t="shared" si="98"/>
        <v>0</v>
      </c>
      <c r="BB50" s="11">
        <f t="shared" si="99"/>
        <v>0</v>
      </c>
      <c r="BC50" s="4" t="str">
        <f t="shared" si="100"/>
        <v/>
      </c>
      <c r="BD50" s="4" t="str">
        <f t="shared" si="101"/>
        <v/>
      </c>
      <c r="BG50" s="4">
        <f t="shared" si="15"/>
        <v>0</v>
      </c>
      <c r="BH50" s="4">
        <f t="shared" si="80"/>
        <v>0</v>
      </c>
      <c r="BI50" s="4" t="str">
        <f t="shared" si="54"/>
        <v/>
      </c>
      <c r="BJ50" s="4" t="str">
        <f t="shared" si="16"/>
        <v/>
      </c>
      <c r="BK50" s="11">
        <f t="shared" si="102"/>
        <v>0</v>
      </c>
      <c r="BL50" s="4" t="str">
        <f t="shared" si="55"/>
        <v/>
      </c>
      <c r="BM50" s="4">
        <v>0</v>
      </c>
      <c r="BN50" s="4" t="str">
        <f t="shared" si="103"/>
        <v xml:space="preserve"> </v>
      </c>
      <c r="BO50" s="4" t="str">
        <f t="shared" si="19"/>
        <v xml:space="preserve">  </v>
      </c>
      <c r="BP50" s="4" t="str">
        <f t="shared" si="104"/>
        <v/>
      </c>
      <c r="BQ50" s="4" t="str">
        <f t="shared" si="105"/>
        <v/>
      </c>
      <c r="BR50" s="4" t="str">
        <f t="shared" si="106"/>
        <v/>
      </c>
      <c r="BS50" s="4" t="str">
        <f t="shared" si="107"/>
        <v/>
      </c>
      <c r="BT50" s="4" t="str">
        <f t="shared" si="108"/>
        <v/>
      </c>
      <c r="BU50" s="4" t="str">
        <f t="shared" si="109"/>
        <v/>
      </c>
      <c r="BV50" s="4" t="str">
        <f t="shared" si="110"/>
        <v/>
      </c>
      <c r="BW50" s="4" t="str">
        <f t="shared" si="111"/>
        <v/>
      </c>
      <c r="BX50" s="4" t="str">
        <f t="shared" si="112"/>
        <v/>
      </c>
      <c r="BY50" s="4" t="str">
        <f t="shared" si="113"/>
        <v/>
      </c>
      <c r="BZ50" s="4" t="str">
        <f t="shared" si="114"/>
        <v/>
      </c>
      <c r="CA50" s="4" t="str">
        <f t="shared" si="115"/>
        <v/>
      </c>
      <c r="CB50" s="4" t="str">
        <f t="shared" si="116"/>
        <v/>
      </c>
      <c r="CC50" s="4" t="str">
        <f t="shared" si="117"/>
        <v/>
      </c>
      <c r="CD50" s="4" t="str">
        <f t="shared" si="118"/>
        <v/>
      </c>
      <c r="CE50" s="4" t="str">
        <f t="shared" si="119"/>
        <v/>
      </c>
      <c r="CF50" s="4" t="str">
        <f t="shared" si="120"/>
        <v/>
      </c>
      <c r="CG50" s="4" t="str">
        <f t="shared" si="121"/>
        <v/>
      </c>
      <c r="CH50" s="4" t="str">
        <f t="shared" si="122"/>
        <v/>
      </c>
      <c r="CI50" s="4" t="str">
        <f t="shared" si="123"/>
        <v/>
      </c>
      <c r="CJ50" s="4" t="str">
        <f t="shared" si="124"/>
        <v/>
      </c>
      <c r="CK50" s="4" t="str">
        <f t="shared" si="125"/>
        <v/>
      </c>
      <c r="CL50" s="4" t="str">
        <f t="shared" si="126"/>
        <v/>
      </c>
      <c r="CM50" s="4" t="str">
        <f t="shared" si="64"/>
        <v/>
      </c>
      <c r="CN50" s="4" t="str">
        <f t="shared" si="65"/>
        <v/>
      </c>
      <c r="CO50" s="4" t="str">
        <f t="shared" si="66"/>
        <v/>
      </c>
      <c r="CP50" s="4" t="str">
        <f t="shared" si="67"/>
        <v/>
      </c>
      <c r="CQ50" s="4" t="str">
        <f t="shared" si="68"/>
        <v/>
      </c>
      <c r="CR50" s="4" t="str">
        <f t="shared" si="69"/>
        <v/>
      </c>
      <c r="CS50" s="4" t="str">
        <f t="shared" si="70"/>
        <v/>
      </c>
      <c r="CT50" s="4" t="str">
        <f t="shared" si="71"/>
        <v/>
      </c>
      <c r="CU50" s="4" t="str">
        <f t="shared" si="72"/>
        <v/>
      </c>
      <c r="CV50" s="4" t="str">
        <f t="shared" si="73"/>
        <v/>
      </c>
      <c r="CW50" s="4" t="str">
        <f t="shared" si="74"/>
        <v/>
      </c>
      <c r="CX50" s="4">
        <f t="shared" si="127"/>
        <v>0</v>
      </c>
      <c r="CY50" s="4" t="str">
        <f t="shared" si="128"/>
        <v>999:99.99</v>
      </c>
      <c r="CZ50" s="4" t="str">
        <f t="shared" si="129"/>
        <v>999:99.99</v>
      </c>
      <c r="DA50" s="4" t="str">
        <f t="shared" si="130"/>
        <v>999:99.99</v>
      </c>
      <c r="DB50" s="4" t="str">
        <f t="shared" si="131"/>
        <v>999:99.99</v>
      </c>
      <c r="DC50" s="4" t="str">
        <f t="shared" si="132"/>
        <v>999:99.99</v>
      </c>
      <c r="DD50" s="4" t="str">
        <f t="shared" si="133"/>
        <v>999:99.99</v>
      </c>
      <c r="DE50" s="4" t="str">
        <f t="shared" si="134"/>
        <v>999:99.99</v>
      </c>
      <c r="DF50" s="4" t="str">
        <f t="shared" si="135"/>
        <v>999:99.99</v>
      </c>
      <c r="DG50" s="4" t="str">
        <f t="shared" si="136"/>
        <v>999:99.99</v>
      </c>
      <c r="DH50" s="4" t="str">
        <f t="shared" si="137"/>
        <v>999:99.99</v>
      </c>
      <c r="DI50" s="4" t="str">
        <f t="shared" si="138"/>
        <v>999:99.99</v>
      </c>
      <c r="DJ50" s="4">
        <f t="shared" si="75"/>
        <v>0</v>
      </c>
      <c r="DK50" s="4">
        <f t="shared" si="76"/>
        <v>0</v>
      </c>
      <c r="DL50" s="4">
        <f t="shared" si="77"/>
        <v>0</v>
      </c>
      <c r="DM50" s="4" t="str">
        <f t="shared" si="139"/>
        <v>19000100</v>
      </c>
      <c r="DN50" s="4" t="str">
        <f t="shared" si="140"/>
        <v/>
      </c>
      <c r="DU50" s="4" t="str">
        <f t="shared" si="141"/>
        <v/>
      </c>
      <c r="DV50" s="4" t="str">
        <f t="shared" si="142"/>
        <v/>
      </c>
    </row>
    <row r="51" spans="1:126" ht="16.5" customHeight="1">
      <c r="A51" s="7" t="str">
        <f t="shared" si="78"/>
        <v/>
      </c>
      <c r="B51" s="81"/>
      <c r="C51" s="7" t="s">
        <v>192</v>
      </c>
      <c r="D51" s="82"/>
      <c r="E51" s="82"/>
      <c r="F51" s="82"/>
      <c r="G51" s="82"/>
      <c r="H51" s="149" t="str">
        <f t="shared" si="51"/>
        <v/>
      </c>
      <c r="I51" s="126"/>
      <c r="J51" s="113"/>
      <c r="K51" s="163"/>
      <c r="L51" s="126"/>
      <c r="M51" s="113"/>
      <c r="N51" s="163"/>
      <c r="O51" s="126"/>
      <c r="P51" s="113"/>
      <c r="Q51" s="163"/>
      <c r="R51" s="126"/>
      <c r="S51" s="113"/>
      <c r="T51" s="163"/>
      <c r="U51" s="126"/>
      <c r="V51" s="113"/>
      <c r="W51" s="163"/>
      <c r="X51" s="126"/>
      <c r="Y51" s="113"/>
      <c r="Z51" s="163"/>
      <c r="AA51" s="126"/>
      <c r="AB51" s="113"/>
      <c r="AC51" s="163"/>
      <c r="AD51" s="126"/>
      <c r="AE51" s="113"/>
      <c r="AF51" s="163"/>
      <c r="AG51" s="126"/>
      <c r="AH51" s="113"/>
      <c r="AI51" s="163"/>
      <c r="AJ51" s="126"/>
      <c r="AK51" s="113"/>
      <c r="AL51" s="126"/>
      <c r="AM51" s="113"/>
      <c r="AN51" s="7" t="str">
        <f t="shared" si="87"/>
        <v/>
      </c>
      <c r="AO51" s="154" t="str">
        <f t="shared" si="88"/>
        <v/>
      </c>
      <c r="AP51" s="154" t="str">
        <f>IF(B51="","",IF(DN51&gt;17,"一般",IF(ISERROR(VLOOKUP(DN51,DO$6:$DP$22,2,0)),"",VLOOKUP(DN51,DO$6:$DP$22,2,0))))</f>
        <v/>
      </c>
      <c r="AQ51" s="150" t="str">
        <f t="shared" si="52"/>
        <v/>
      </c>
      <c r="AR51" s="11">
        <f t="shared" si="89"/>
        <v>0</v>
      </c>
      <c r="AS51" s="11">
        <f t="shared" si="90"/>
        <v>0</v>
      </c>
      <c r="AT51" s="11">
        <f t="shared" si="91"/>
        <v>0</v>
      </c>
      <c r="AU51" s="11">
        <f t="shared" si="92"/>
        <v>0</v>
      </c>
      <c r="AV51" s="11">
        <f t="shared" si="93"/>
        <v>0</v>
      </c>
      <c r="AW51" s="11">
        <f t="shared" si="94"/>
        <v>0</v>
      </c>
      <c r="AX51" s="11">
        <f t="shared" si="95"/>
        <v>0</v>
      </c>
      <c r="AY51" s="11">
        <f t="shared" si="96"/>
        <v>0</v>
      </c>
      <c r="AZ51" s="11">
        <f t="shared" si="97"/>
        <v>0</v>
      </c>
      <c r="BA51" s="11">
        <f t="shared" si="98"/>
        <v>0</v>
      </c>
      <c r="BB51" s="11">
        <f t="shared" si="99"/>
        <v>0</v>
      </c>
      <c r="BC51" s="4" t="str">
        <f t="shared" si="100"/>
        <v/>
      </c>
      <c r="BD51" s="4" t="str">
        <f t="shared" si="101"/>
        <v/>
      </c>
      <c r="BG51" s="4">
        <f t="shared" si="15"/>
        <v>0</v>
      </c>
      <c r="BH51" s="4">
        <f t="shared" si="80"/>
        <v>0</v>
      </c>
      <c r="BI51" s="4" t="str">
        <f t="shared" si="54"/>
        <v/>
      </c>
      <c r="BJ51" s="4" t="str">
        <f t="shared" si="16"/>
        <v/>
      </c>
      <c r="BK51" s="11">
        <f t="shared" si="102"/>
        <v>0</v>
      </c>
      <c r="BL51" s="4" t="str">
        <f t="shared" si="55"/>
        <v/>
      </c>
      <c r="BM51" s="4">
        <v>0</v>
      </c>
      <c r="BN51" s="4" t="str">
        <f t="shared" si="103"/>
        <v xml:space="preserve"> </v>
      </c>
      <c r="BO51" s="4" t="str">
        <f t="shared" si="19"/>
        <v xml:space="preserve">  </v>
      </c>
      <c r="BP51" s="4" t="str">
        <f t="shared" si="104"/>
        <v/>
      </c>
      <c r="BQ51" s="4" t="str">
        <f t="shared" si="105"/>
        <v/>
      </c>
      <c r="BR51" s="4" t="str">
        <f t="shared" si="106"/>
        <v/>
      </c>
      <c r="BS51" s="4" t="str">
        <f t="shared" si="107"/>
        <v/>
      </c>
      <c r="BT51" s="4" t="str">
        <f t="shared" si="108"/>
        <v/>
      </c>
      <c r="BU51" s="4" t="str">
        <f t="shared" si="109"/>
        <v/>
      </c>
      <c r="BV51" s="4" t="str">
        <f t="shared" si="110"/>
        <v/>
      </c>
      <c r="BW51" s="4" t="str">
        <f t="shared" si="111"/>
        <v/>
      </c>
      <c r="BX51" s="4" t="str">
        <f t="shared" si="112"/>
        <v/>
      </c>
      <c r="BY51" s="4" t="str">
        <f t="shared" si="113"/>
        <v/>
      </c>
      <c r="BZ51" s="4" t="str">
        <f t="shared" si="114"/>
        <v/>
      </c>
      <c r="CA51" s="4" t="str">
        <f t="shared" si="115"/>
        <v/>
      </c>
      <c r="CB51" s="4" t="str">
        <f t="shared" si="116"/>
        <v/>
      </c>
      <c r="CC51" s="4" t="str">
        <f t="shared" si="117"/>
        <v/>
      </c>
      <c r="CD51" s="4" t="str">
        <f t="shared" si="118"/>
        <v/>
      </c>
      <c r="CE51" s="4" t="str">
        <f t="shared" si="119"/>
        <v/>
      </c>
      <c r="CF51" s="4" t="str">
        <f t="shared" si="120"/>
        <v/>
      </c>
      <c r="CG51" s="4" t="str">
        <f t="shared" si="121"/>
        <v/>
      </c>
      <c r="CH51" s="4" t="str">
        <f t="shared" si="122"/>
        <v/>
      </c>
      <c r="CI51" s="4" t="str">
        <f t="shared" si="123"/>
        <v/>
      </c>
      <c r="CJ51" s="4" t="str">
        <f t="shared" si="124"/>
        <v/>
      </c>
      <c r="CK51" s="4" t="str">
        <f t="shared" si="125"/>
        <v/>
      </c>
      <c r="CL51" s="4" t="str">
        <f t="shared" si="126"/>
        <v/>
      </c>
      <c r="CM51" s="4" t="str">
        <f t="shared" si="64"/>
        <v/>
      </c>
      <c r="CN51" s="4" t="str">
        <f t="shared" si="65"/>
        <v/>
      </c>
      <c r="CO51" s="4" t="str">
        <f t="shared" si="66"/>
        <v/>
      </c>
      <c r="CP51" s="4" t="str">
        <f t="shared" si="67"/>
        <v/>
      </c>
      <c r="CQ51" s="4" t="str">
        <f t="shared" si="68"/>
        <v/>
      </c>
      <c r="CR51" s="4" t="str">
        <f t="shared" si="69"/>
        <v/>
      </c>
      <c r="CS51" s="4" t="str">
        <f t="shared" si="70"/>
        <v/>
      </c>
      <c r="CT51" s="4" t="str">
        <f t="shared" si="71"/>
        <v/>
      </c>
      <c r="CU51" s="4" t="str">
        <f t="shared" si="72"/>
        <v/>
      </c>
      <c r="CV51" s="4" t="str">
        <f t="shared" si="73"/>
        <v/>
      </c>
      <c r="CW51" s="4" t="str">
        <f t="shared" si="74"/>
        <v/>
      </c>
      <c r="CX51" s="4">
        <f t="shared" si="127"/>
        <v>0</v>
      </c>
      <c r="CY51" s="4" t="str">
        <f t="shared" si="128"/>
        <v>999:99.99</v>
      </c>
      <c r="CZ51" s="4" t="str">
        <f t="shared" si="129"/>
        <v>999:99.99</v>
      </c>
      <c r="DA51" s="4" t="str">
        <f t="shared" si="130"/>
        <v>999:99.99</v>
      </c>
      <c r="DB51" s="4" t="str">
        <f t="shared" si="131"/>
        <v>999:99.99</v>
      </c>
      <c r="DC51" s="4" t="str">
        <f t="shared" si="132"/>
        <v>999:99.99</v>
      </c>
      <c r="DD51" s="4" t="str">
        <f t="shared" si="133"/>
        <v>999:99.99</v>
      </c>
      <c r="DE51" s="4" t="str">
        <f t="shared" si="134"/>
        <v>999:99.99</v>
      </c>
      <c r="DF51" s="4" t="str">
        <f t="shared" si="135"/>
        <v>999:99.99</v>
      </c>
      <c r="DG51" s="4" t="str">
        <f t="shared" si="136"/>
        <v>999:99.99</v>
      </c>
      <c r="DH51" s="4" t="str">
        <f t="shared" si="137"/>
        <v>999:99.99</v>
      </c>
      <c r="DI51" s="4" t="str">
        <f t="shared" si="138"/>
        <v>999:99.99</v>
      </c>
      <c r="DJ51" s="4">
        <f t="shared" si="75"/>
        <v>0</v>
      </c>
      <c r="DK51" s="4">
        <f t="shared" si="76"/>
        <v>0</v>
      </c>
      <c r="DL51" s="4">
        <f t="shared" si="77"/>
        <v>0</v>
      </c>
      <c r="DM51" s="4" t="str">
        <f t="shared" si="139"/>
        <v>19000100</v>
      </c>
      <c r="DN51" s="4" t="str">
        <f t="shared" si="140"/>
        <v/>
      </c>
      <c r="DU51" s="4" t="str">
        <f t="shared" si="141"/>
        <v/>
      </c>
      <c r="DV51" s="4" t="str">
        <f t="shared" si="142"/>
        <v/>
      </c>
    </row>
    <row r="52" spans="1:126" ht="16.5" customHeight="1">
      <c r="A52" s="7" t="str">
        <f t="shared" si="78"/>
        <v/>
      </c>
      <c r="B52" s="81"/>
      <c r="C52" s="7" t="s">
        <v>192</v>
      </c>
      <c r="D52" s="82"/>
      <c r="E52" s="82"/>
      <c r="F52" s="82"/>
      <c r="G52" s="82"/>
      <c r="H52" s="149" t="str">
        <f t="shared" si="51"/>
        <v/>
      </c>
      <c r="I52" s="126"/>
      <c r="J52" s="113"/>
      <c r="K52" s="163"/>
      <c r="L52" s="126"/>
      <c r="M52" s="113"/>
      <c r="N52" s="163"/>
      <c r="O52" s="126"/>
      <c r="P52" s="113"/>
      <c r="Q52" s="163"/>
      <c r="R52" s="126"/>
      <c r="S52" s="113"/>
      <c r="T52" s="163"/>
      <c r="U52" s="126"/>
      <c r="V52" s="113"/>
      <c r="W52" s="163"/>
      <c r="X52" s="126"/>
      <c r="Y52" s="113"/>
      <c r="Z52" s="163"/>
      <c r="AA52" s="126"/>
      <c r="AB52" s="113"/>
      <c r="AC52" s="163"/>
      <c r="AD52" s="126"/>
      <c r="AE52" s="113"/>
      <c r="AF52" s="163"/>
      <c r="AG52" s="126"/>
      <c r="AH52" s="113"/>
      <c r="AI52" s="163"/>
      <c r="AJ52" s="126"/>
      <c r="AK52" s="113"/>
      <c r="AL52" s="126"/>
      <c r="AM52" s="113"/>
      <c r="AN52" s="7" t="str">
        <f t="shared" si="87"/>
        <v/>
      </c>
      <c r="AO52" s="154" t="str">
        <f t="shared" si="88"/>
        <v/>
      </c>
      <c r="AP52" s="154" t="str">
        <f>IF(B52="","",IF(DN52&gt;17,"一般",IF(ISERROR(VLOOKUP(DN52,DO$6:$DP$22,2,0)),"",VLOOKUP(DN52,DO$6:$DP$22,2,0))))</f>
        <v/>
      </c>
      <c r="AQ52" s="150" t="str">
        <f t="shared" si="52"/>
        <v/>
      </c>
      <c r="AR52" s="11">
        <f t="shared" si="89"/>
        <v>0</v>
      </c>
      <c r="AS52" s="11">
        <f t="shared" si="90"/>
        <v>0</v>
      </c>
      <c r="AT52" s="11">
        <f t="shared" si="91"/>
        <v>0</v>
      </c>
      <c r="AU52" s="11">
        <f t="shared" si="92"/>
        <v>0</v>
      </c>
      <c r="AV52" s="11">
        <f t="shared" si="93"/>
        <v>0</v>
      </c>
      <c r="AW52" s="11">
        <f t="shared" si="94"/>
        <v>0</v>
      </c>
      <c r="AX52" s="11">
        <f t="shared" si="95"/>
        <v>0</v>
      </c>
      <c r="AY52" s="11">
        <f t="shared" si="96"/>
        <v>0</v>
      </c>
      <c r="AZ52" s="11">
        <f t="shared" si="97"/>
        <v>0</v>
      </c>
      <c r="BA52" s="11">
        <f t="shared" si="98"/>
        <v>0</v>
      </c>
      <c r="BB52" s="11">
        <f t="shared" si="99"/>
        <v>0</v>
      </c>
      <c r="BC52" s="4" t="str">
        <f t="shared" si="100"/>
        <v/>
      </c>
      <c r="BD52" s="4" t="str">
        <f t="shared" si="101"/>
        <v/>
      </c>
      <c r="BG52" s="4">
        <f t="shared" si="15"/>
        <v>0</v>
      </c>
      <c r="BH52" s="4">
        <f t="shared" si="80"/>
        <v>0</v>
      </c>
      <c r="BI52" s="4" t="str">
        <f t="shared" si="54"/>
        <v/>
      </c>
      <c r="BJ52" s="4" t="str">
        <f t="shared" si="16"/>
        <v/>
      </c>
      <c r="BK52" s="11">
        <f t="shared" si="102"/>
        <v>0</v>
      </c>
      <c r="BL52" s="4" t="str">
        <f t="shared" si="55"/>
        <v/>
      </c>
      <c r="BM52" s="4">
        <v>0</v>
      </c>
      <c r="BN52" s="4" t="str">
        <f t="shared" si="103"/>
        <v xml:space="preserve"> </v>
      </c>
      <c r="BO52" s="4" t="str">
        <f t="shared" si="19"/>
        <v xml:space="preserve">  </v>
      </c>
      <c r="BP52" s="4" t="str">
        <f t="shared" si="104"/>
        <v/>
      </c>
      <c r="BQ52" s="4" t="str">
        <f t="shared" si="105"/>
        <v/>
      </c>
      <c r="BR52" s="4" t="str">
        <f t="shared" si="106"/>
        <v/>
      </c>
      <c r="BS52" s="4" t="str">
        <f t="shared" si="107"/>
        <v/>
      </c>
      <c r="BT52" s="4" t="str">
        <f t="shared" si="108"/>
        <v/>
      </c>
      <c r="BU52" s="4" t="str">
        <f t="shared" si="109"/>
        <v/>
      </c>
      <c r="BV52" s="4" t="str">
        <f t="shared" si="110"/>
        <v/>
      </c>
      <c r="BW52" s="4" t="str">
        <f t="shared" si="111"/>
        <v/>
      </c>
      <c r="BX52" s="4" t="str">
        <f t="shared" si="112"/>
        <v/>
      </c>
      <c r="BY52" s="4" t="str">
        <f t="shared" si="113"/>
        <v/>
      </c>
      <c r="BZ52" s="4" t="str">
        <f t="shared" si="114"/>
        <v/>
      </c>
      <c r="CA52" s="4" t="str">
        <f t="shared" si="115"/>
        <v/>
      </c>
      <c r="CB52" s="4" t="str">
        <f t="shared" si="116"/>
        <v/>
      </c>
      <c r="CC52" s="4" t="str">
        <f t="shared" si="117"/>
        <v/>
      </c>
      <c r="CD52" s="4" t="str">
        <f t="shared" si="118"/>
        <v/>
      </c>
      <c r="CE52" s="4" t="str">
        <f t="shared" si="119"/>
        <v/>
      </c>
      <c r="CF52" s="4" t="str">
        <f t="shared" si="120"/>
        <v/>
      </c>
      <c r="CG52" s="4" t="str">
        <f t="shared" si="121"/>
        <v/>
      </c>
      <c r="CH52" s="4" t="str">
        <f t="shared" si="122"/>
        <v/>
      </c>
      <c r="CI52" s="4" t="str">
        <f t="shared" si="123"/>
        <v/>
      </c>
      <c r="CJ52" s="4" t="str">
        <f t="shared" si="124"/>
        <v/>
      </c>
      <c r="CK52" s="4" t="str">
        <f t="shared" si="125"/>
        <v/>
      </c>
      <c r="CL52" s="4" t="str">
        <f t="shared" si="126"/>
        <v/>
      </c>
      <c r="CM52" s="4" t="str">
        <f t="shared" si="64"/>
        <v/>
      </c>
      <c r="CN52" s="4" t="str">
        <f t="shared" si="65"/>
        <v/>
      </c>
      <c r="CO52" s="4" t="str">
        <f t="shared" si="66"/>
        <v/>
      </c>
      <c r="CP52" s="4" t="str">
        <f t="shared" si="67"/>
        <v/>
      </c>
      <c r="CQ52" s="4" t="str">
        <f t="shared" si="68"/>
        <v/>
      </c>
      <c r="CR52" s="4" t="str">
        <f t="shared" si="69"/>
        <v/>
      </c>
      <c r="CS52" s="4" t="str">
        <f t="shared" si="70"/>
        <v/>
      </c>
      <c r="CT52" s="4" t="str">
        <f t="shared" si="71"/>
        <v/>
      </c>
      <c r="CU52" s="4" t="str">
        <f t="shared" si="72"/>
        <v/>
      </c>
      <c r="CV52" s="4" t="str">
        <f t="shared" si="73"/>
        <v/>
      </c>
      <c r="CW52" s="4" t="str">
        <f t="shared" si="74"/>
        <v/>
      </c>
      <c r="CX52" s="4">
        <f t="shared" si="127"/>
        <v>0</v>
      </c>
      <c r="CY52" s="4" t="str">
        <f t="shared" si="128"/>
        <v>999:99.99</v>
      </c>
      <c r="CZ52" s="4" t="str">
        <f t="shared" si="129"/>
        <v>999:99.99</v>
      </c>
      <c r="DA52" s="4" t="str">
        <f t="shared" si="130"/>
        <v>999:99.99</v>
      </c>
      <c r="DB52" s="4" t="str">
        <f t="shared" si="131"/>
        <v>999:99.99</v>
      </c>
      <c r="DC52" s="4" t="str">
        <f t="shared" si="132"/>
        <v>999:99.99</v>
      </c>
      <c r="DD52" s="4" t="str">
        <f t="shared" si="133"/>
        <v>999:99.99</v>
      </c>
      <c r="DE52" s="4" t="str">
        <f t="shared" si="134"/>
        <v>999:99.99</v>
      </c>
      <c r="DF52" s="4" t="str">
        <f t="shared" si="135"/>
        <v>999:99.99</v>
      </c>
      <c r="DG52" s="4" t="str">
        <f t="shared" si="136"/>
        <v>999:99.99</v>
      </c>
      <c r="DH52" s="4" t="str">
        <f t="shared" si="137"/>
        <v>999:99.99</v>
      </c>
      <c r="DI52" s="4" t="str">
        <f t="shared" si="138"/>
        <v>999:99.99</v>
      </c>
      <c r="DJ52" s="4">
        <f t="shared" si="75"/>
        <v>0</v>
      </c>
      <c r="DK52" s="4">
        <f t="shared" si="76"/>
        <v>0</v>
      </c>
      <c r="DL52" s="4">
        <f t="shared" si="77"/>
        <v>0</v>
      </c>
      <c r="DM52" s="4" t="str">
        <f t="shared" si="139"/>
        <v>19000100</v>
      </c>
      <c r="DN52" s="4" t="str">
        <f t="shared" si="140"/>
        <v/>
      </c>
      <c r="DU52" s="4" t="str">
        <f t="shared" si="141"/>
        <v/>
      </c>
      <c r="DV52" s="4" t="str">
        <f t="shared" si="142"/>
        <v/>
      </c>
    </row>
    <row r="53" spans="1:126" ht="16.5" customHeight="1">
      <c r="A53" s="7" t="str">
        <f t="shared" si="78"/>
        <v/>
      </c>
      <c r="B53" s="81"/>
      <c r="C53" s="7" t="s">
        <v>192</v>
      </c>
      <c r="D53" s="82"/>
      <c r="E53" s="82"/>
      <c r="F53" s="82"/>
      <c r="G53" s="82"/>
      <c r="H53" s="149" t="str">
        <f t="shared" si="51"/>
        <v/>
      </c>
      <c r="I53" s="126"/>
      <c r="J53" s="113"/>
      <c r="K53" s="163"/>
      <c r="L53" s="126"/>
      <c r="M53" s="113"/>
      <c r="N53" s="163"/>
      <c r="O53" s="126"/>
      <c r="P53" s="113"/>
      <c r="Q53" s="163"/>
      <c r="R53" s="126"/>
      <c r="S53" s="113"/>
      <c r="T53" s="163"/>
      <c r="U53" s="126"/>
      <c r="V53" s="113"/>
      <c r="W53" s="163"/>
      <c r="X53" s="126"/>
      <c r="Y53" s="113"/>
      <c r="Z53" s="163"/>
      <c r="AA53" s="126"/>
      <c r="AB53" s="113"/>
      <c r="AC53" s="163"/>
      <c r="AD53" s="126"/>
      <c r="AE53" s="113"/>
      <c r="AF53" s="163"/>
      <c r="AG53" s="126"/>
      <c r="AH53" s="113"/>
      <c r="AI53" s="163"/>
      <c r="AJ53" s="126"/>
      <c r="AK53" s="113"/>
      <c r="AL53" s="126"/>
      <c r="AM53" s="113"/>
      <c r="AN53" s="7" t="str">
        <f t="shared" si="87"/>
        <v/>
      </c>
      <c r="AO53" s="154" t="str">
        <f t="shared" si="88"/>
        <v/>
      </c>
      <c r="AP53" s="154" t="str">
        <f>IF(B53="","",IF(DN53&gt;17,"一般",IF(ISERROR(VLOOKUP(DN53,DO$6:$DP$22,2,0)),"",VLOOKUP(DN53,DO$6:$DP$22,2,0))))</f>
        <v/>
      </c>
      <c r="AQ53" s="150" t="str">
        <f t="shared" si="52"/>
        <v/>
      </c>
      <c r="AR53" s="11">
        <f t="shared" si="89"/>
        <v>0</v>
      </c>
      <c r="AS53" s="11">
        <f t="shared" si="90"/>
        <v>0</v>
      </c>
      <c r="AT53" s="11">
        <f t="shared" si="91"/>
        <v>0</v>
      </c>
      <c r="AU53" s="11">
        <f t="shared" si="92"/>
        <v>0</v>
      </c>
      <c r="AV53" s="11">
        <f t="shared" si="93"/>
        <v>0</v>
      </c>
      <c r="AW53" s="11">
        <f t="shared" si="94"/>
        <v>0</v>
      </c>
      <c r="AX53" s="11">
        <f t="shared" si="95"/>
        <v>0</v>
      </c>
      <c r="AY53" s="11">
        <f t="shared" si="96"/>
        <v>0</v>
      </c>
      <c r="AZ53" s="11">
        <f t="shared" si="97"/>
        <v>0</v>
      </c>
      <c r="BA53" s="11">
        <f t="shared" si="98"/>
        <v>0</v>
      </c>
      <c r="BB53" s="11">
        <f t="shared" si="99"/>
        <v>0</v>
      </c>
      <c r="BC53" s="4" t="str">
        <f t="shared" si="100"/>
        <v/>
      </c>
      <c r="BD53" s="4" t="str">
        <f t="shared" si="101"/>
        <v/>
      </c>
      <c r="BG53" s="4">
        <f t="shared" si="15"/>
        <v>0</v>
      </c>
      <c r="BH53" s="4">
        <f t="shared" si="80"/>
        <v>0</v>
      </c>
      <c r="BI53" s="4" t="str">
        <f t="shared" si="54"/>
        <v/>
      </c>
      <c r="BJ53" s="4" t="str">
        <f t="shared" si="16"/>
        <v/>
      </c>
      <c r="BK53" s="11">
        <f t="shared" si="102"/>
        <v>0</v>
      </c>
      <c r="BL53" s="4" t="str">
        <f t="shared" si="55"/>
        <v/>
      </c>
      <c r="BM53" s="4">
        <v>0</v>
      </c>
      <c r="BN53" s="4" t="str">
        <f t="shared" si="103"/>
        <v xml:space="preserve"> </v>
      </c>
      <c r="BO53" s="4" t="str">
        <f t="shared" si="19"/>
        <v xml:space="preserve">  </v>
      </c>
      <c r="BP53" s="4" t="str">
        <f t="shared" si="104"/>
        <v/>
      </c>
      <c r="BQ53" s="4" t="str">
        <f t="shared" si="105"/>
        <v/>
      </c>
      <c r="BR53" s="4" t="str">
        <f t="shared" si="106"/>
        <v/>
      </c>
      <c r="BS53" s="4" t="str">
        <f t="shared" si="107"/>
        <v/>
      </c>
      <c r="BT53" s="4" t="str">
        <f t="shared" si="108"/>
        <v/>
      </c>
      <c r="BU53" s="4" t="str">
        <f t="shared" si="109"/>
        <v/>
      </c>
      <c r="BV53" s="4" t="str">
        <f t="shared" si="110"/>
        <v/>
      </c>
      <c r="BW53" s="4" t="str">
        <f t="shared" si="111"/>
        <v/>
      </c>
      <c r="BX53" s="4" t="str">
        <f t="shared" si="112"/>
        <v/>
      </c>
      <c r="BY53" s="4" t="str">
        <f t="shared" si="113"/>
        <v/>
      </c>
      <c r="BZ53" s="4" t="str">
        <f t="shared" si="114"/>
        <v/>
      </c>
      <c r="CA53" s="4" t="str">
        <f t="shared" si="115"/>
        <v/>
      </c>
      <c r="CB53" s="4" t="str">
        <f t="shared" si="116"/>
        <v/>
      </c>
      <c r="CC53" s="4" t="str">
        <f t="shared" si="117"/>
        <v/>
      </c>
      <c r="CD53" s="4" t="str">
        <f t="shared" si="118"/>
        <v/>
      </c>
      <c r="CE53" s="4" t="str">
        <f t="shared" si="119"/>
        <v/>
      </c>
      <c r="CF53" s="4" t="str">
        <f t="shared" si="120"/>
        <v/>
      </c>
      <c r="CG53" s="4" t="str">
        <f t="shared" si="121"/>
        <v/>
      </c>
      <c r="CH53" s="4" t="str">
        <f t="shared" si="122"/>
        <v/>
      </c>
      <c r="CI53" s="4" t="str">
        <f t="shared" si="123"/>
        <v/>
      </c>
      <c r="CJ53" s="4" t="str">
        <f t="shared" si="124"/>
        <v/>
      </c>
      <c r="CK53" s="4" t="str">
        <f t="shared" si="125"/>
        <v/>
      </c>
      <c r="CL53" s="4" t="str">
        <f t="shared" si="126"/>
        <v/>
      </c>
      <c r="CM53" s="4" t="str">
        <f t="shared" si="64"/>
        <v/>
      </c>
      <c r="CN53" s="4" t="str">
        <f t="shared" si="65"/>
        <v/>
      </c>
      <c r="CO53" s="4" t="str">
        <f t="shared" si="66"/>
        <v/>
      </c>
      <c r="CP53" s="4" t="str">
        <f t="shared" si="67"/>
        <v/>
      </c>
      <c r="CQ53" s="4" t="str">
        <f t="shared" si="68"/>
        <v/>
      </c>
      <c r="CR53" s="4" t="str">
        <f t="shared" si="69"/>
        <v/>
      </c>
      <c r="CS53" s="4" t="str">
        <f t="shared" si="70"/>
        <v/>
      </c>
      <c r="CT53" s="4" t="str">
        <f t="shared" si="71"/>
        <v/>
      </c>
      <c r="CU53" s="4" t="str">
        <f t="shared" si="72"/>
        <v/>
      </c>
      <c r="CV53" s="4" t="str">
        <f t="shared" si="73"/>
        <v/>
      </c>
      <c r="CW53" s="4" t="str">
        <f t="shared" si="74"/>
        <v/>
      </c>
      <c r="CX53" s="4">
        <f t="shared" si="127"/>
        <v>0</v>
      </c>
      <c r="CY53" s="4" t="str">
        <f t="shared" si="128"/>
        <v>999:99.99</v>
      </c>
      <c r="CZ53" s="4" t="str">
        <f t="shared" si="129"/>
        <v>999:99.99</v>
      </c>
      <c r="DA53" s="4" t="str">
        <f t="shared" si="130"/>
        <v>999:99.99</v>
      </c>
      <c r="DB53" s="4" t="str">
        <f t="shared" si="131"/>
        <v>999:99.99</v>
      </c>
      <c r="DC53" s="4" t="str">
        <f t="shared" si="132"/>
        <v>999:99.99</v>
      </c>
      <c r="DD53" s="4" t="str">
        <f t="shared" si="133"/>
        <v>999:99.99</v>
      </c>
      <c r="DE53" s="4" t="str">
        <f t="shared" si="134"/>
        <v>999:99.99</v>
      </c>
      <c r="DF53" s="4" t="str">
        <f t="shared" si="135"/>
        <v>999:99.99</v>
      </c>
      <c r="DG53" s="4" t="str">
        <f t="shared" si="136"/>
        <v>999:99.99</v>
      </c>
      <c r="DH53" s="4" t="str">
        <f t="shared" si="137"/>
        <v>999:99.99</v>
      </c>
      <c r="DI53" s="4" t="str">
        <f t="shared" si="138"/>
        <v>999:99.99</v>
      </c>
      <c r="DJ53" s="4">
        <f t="shared" si="75"/>
        <v>0</v>
      </c>
      <c r="DK53" s="4">
        <f t="shared" si="76"/>
        <v>0</v>
      </c>
      <c r="DL53" s="4">
        <f t="shared" si="77"/>
        <v>0</v>
      </c>
      <c r="DM53" s="4" t="str">
        <f t="shared" si="139"/>
        <v>19000100</v>
      </c>
      <c r="DN53" s="4" t="str">
        <f t="shared" si="140"/>
        <v/>
      </c>
      <c r="DU53" s="4" t="str">
        <f t="shared" si="141"/>
        <v/>
      </c>
      <c r="DV53" s="4" t="str">
        <f t="shared" si="142"/>
        <v/>
      </c>
    </row>
    <row r="54" spans="1:126" ht="16.5" customHeight="1">
      <c r="A54" s="7" t="str">
        <f t="shared" si="78"/>
        <v/>
      </c>
      <c r="B54" s="81"/>
      <c r="C54" s="7" t="s">
        <v>192</v>
      </c>
      <c r="D54" s="82"/>
      <c r="E54" s="82"/>
      <c r="F54" s="82"/>
      <c r="G54" s="82"/>
      <c r="H54" s="149" t="str">
        <f t="shared" si="51"/>
        <v/>
      </c>
      <c r="I54" s="126"/>
      <c r="J54" s="113"/>
      <c r="K54" s="163"/>
      <c r="L54" s="126"/>
      <c r="M54" s="113"/>
      <c r="N54" s="163"/>
      <c r="O54" s="126"/>
      <c r="P54" s="113"/>
      <c r="Q54" s="163"/>
      <c r="R54" s="126"/>
      <c r="S54" s="113"/>
      <c r="T54" s="163"/>
      <c r="U54" s="126"/>
      <c r="V54" s="113"/>
      <c r="W54" s="163"/>
      <c r="X54" s="126"/>
      <c r="Y54" s="113"/>
      <c r="Z54" s="163"/>
      <c r="AA54" s="126"/>
      <c r="AB54" s="113"/>
      <c r="AC54" s="163"/>
      <c r="AD54" s="126"/>
      <c r="AE54" s="113"/>
      <c r="AF54" s="163"/>
      <c r="AG54" s="126"/>
      <c r="AH54" s="113"/>
      <c r="AI54" s="163"/>
      <c r="AJ54" s="126"/>
      <c r="AK54" s="113"/>
      <c r="AL54" s="126"/>
      <c r="AM54" s="113"/>
      <c r="AN54" s="7" t="str">
        <f t="shared" si="87"/>
        <v/>
      </c>
      <c r="AO54" s="154" t="str">
        <f t="shared" si="88"/>
        <v/>
      </c>
      <c r="AP54" s="154" t="str">
        <f>IF(B54="","",IF(DN54&gt;17,"一般",IF(ISERROR(VLOOKUP(DN54,DO$6:$DP$22,2,0)),"",VLOOKUP(DN54,DO$6:$DP$22,2,0))))</f>
        <v/>
      </c>
      <c r="AQ54" s="150" t="str">
        <f t="shared" si="52"/>
        <v/>
      </c>
      <c r="AR54" s="11">
        <f t="shared" si="89"/>
        <v>0</v>
      </c>
      <c r="AS54" s="11">
        <f t="shared" si="90"/>
        <v>0</v>
      </c>
      <c r="AT54" s="11">
        <f t="shared" si="91"/>
        <v>0</v>
      </c>
      <c r="AU54" s="11">
        <f t="shared" si="92"/>
        <v>0</v>
      </c>
      <c r="AV54" s="11">
        <f t="shared" si="93"/>
        <v>0</v>
      </c>
      <c r="AW54" s="11">
        <f t="shared" si="94"/>
        <v>0</v>
      </c>
      <c r="AX54" s="11">
        <f t="shared" si="95"/>
        <v>0</v>
      </c>
      <c r="AY54" s="11">
        <f t="shared" si="96"/>
        <v>0</v>
      </c>
      <c r="AZ54" s="11">
        <f t="shared" si="97"/>
        <v>0</v>
      </c>
      <c r="BA54" s="11">
        <f t="shared" si="98"/>
        <v>0</v>
      </c>
      <c r="BB54" s="11">
        <f t="shared" si="99"/>
        <v>0</v>
      </c>
      <c r="BC54" s="4" t="str">
        <f t="shared" si="100"/>
        <v/>
      </c>
      <c r="BD54" s="4" t="str">
        <f t="shared" si="101"/>
        <v/>
      </c>
      <c r="BG54" s="4">
        <f t="shared" si="15"/>
        <v>0</v>
      </c>
      <c r="BH54" s="4">
        <f t="shared" si="80"/>
        <v>0</v>
      </c>
      <c r="BI54" s="4" t="str">
        <f t="shared" si="54"/>
        <v/>
      </c>
      <c r="BJ54" s="4" t="str">
        <f t="shared" si="16"/>
        <v/>
      </c>
      <c r="BK54" s="11">
        <f t="shared" si="102"/>
        <v>0</v>
      </c>
      <c r="BL54" s="4" t="str">
        <f t="shared" si="55"/>
        <v/>
      </c>
      <c r="BM54" s="4">
        <v>0</v>
      </c>
      <c r="BN54" s="4" t="str">
        <f t="shared" si="103"/>
        <v xml:space="preserve"> </v>
      </c>
      <c r="BO54" s="4" t="str">
        <f t="shared" si="19"/>
        <v xml:space="preserve">  </v>
      </c>
      <c r="BP54" s="4" t="str">
        <f t="shared" si="104"/>
        <v/>
      </c>
      <c r="BQ54" s="4" t="str">
        <f t="shared" si="105"/>
        <v/>
      </c>
      <c r="BR54" s="4" t="str">
        <f t="shared" si="106"/>
        <v/>
      </c>
      <c r="BS54" s="4" t="str">
        <f t="shared" si="107"/>
        <v/>
      </c>
      <c r="BT54" s="4" t="str">
        <f t="shared" si="108"/>
        <v/>
      </c>
      <c r="BU54" s="4" t="str">
        <f t="shared" si="109"/>
        <v/>
      </c>
      <c r="BV54" s="4" t="str">
        <f t="shared" si="110"/>
        <v/>
      </c>
      <c r="BW54" s="4" t="str">
        <f t="shared" si="111"/>
        <v/>
      </c>
      <c r="BX54" s="4" t="str">
        <f t="shared" si="112"/>
        <v/>
      </c>
      <c r="BY54" s="4" t="str">
        <f t="shared" si="113"/>
        <v/>
      </c>
      <c r="BZ54" s="4" t="str">
        <f t="shared" si="114"/>
        <v/>
      </c>
      <c r="CA54" s="4" t="str">
        <f t="shared" si="115"/>
        <v/>
      </c>
      <c r="CB54" s="4" t="str">
        <f t="shared" si="116"/>
        <v/>
      </c>
      <c r="CC54" s="4" t="str">
        <f t="shared" si="117"/>
        <v/>
      </c>
      <c r="CD54" s="4" t="str">
        <f t="shared" si="118"/>
        <v/>
      </c>
      <c r="CE54" s="4" t="str">
        <f t="shared" si="119"/>
        <v/>
      </c>
      <c r="CF54" s="4" t="str">
        <f t="shared" si="120"/>
        <v/>
      </c>
      <c r="CG54" s="4" t="str">
        <f t="shared" si="121"/>
        <v/>
      </c>
      <c r="CH54" s="4" t="str">
        <f t="shared" si="122"/>
        <v/>
      </c>
      <c r="CI54" s="4" t="str">
        <f t="shared" si="123"/>
        <v/>
      </c>
      <c r="CJ54" s="4" t="str">
        <f t="shared" si="124"/>
        <v/>
      </c>
      <c r="CK54" s="4" t="str">
        <f t="shared" si="125"/>
        <v/>
      </c>
      <c r="CL54" s="4" t="str">
        <f t="shared" si="126"/>
        <v/>
      </c>
      <c r="CM54" s="4" t="str">
        <f t="shared" si="64"/>
        <v/>
      </c>
      <c r="CN54" s="4" t="str">
        <f t="shared" si="65"/>
        <v/>
      </c>
      <c r="CO54" s="4" t="str">
        <f t="shared" si="66"/>
        <v/>
      </c>
      <c r="CP54" s="4" t="str">
        <f t="shared" si="67"/>
        <v/>
      </c>
      <c r="CQ54" s="4" t="str">
        <f t="shared" si="68"/>
        <v/>
      </c>
      <c r="CR54" s="4" t="str">
        <f t="shared" si="69"/>
        <v/>
      </c>
      <c r="CS54" s="4" t="str">
        <f t="shared" si="70"/>
        <v/>
      </c>
      <c r="CT54" s="4" t="str">
        <f t="shared" si="71"/>
        <v/>
      </c>
      <c r="CU54" s="4" t="str">
        <f t="shared" si="72"/>
        <v/>
      </c>
      <c r="CV54" s="4" t="str">
        <f t="shared" si="73"/>
        <v/>
      </c>
      <c r="CW54" s="4" t="str">
        <f t="shared" si="74"/>
        <v/>
      </c>
      <c r="CX54" s="4">
        <f t="shared" si="127"/>
        <v>0</v>
      </c>
      <c r="CY54" s="4" t="str">
        <f t="shared" si="128"/>
        <v>999:99.99</v>
      </c>
      <c r="CZ54" s="4" t="str">
        <f t="shared" si="129"/>
        <v>999:99.99</v>
      </c>
      <c r="DA54" s="4" t="str">
        <f t="shared" si="130"/>
        <v>999:99.99</v>
      </c>
      <c r="DB54" s="4" t="str">
        <f t="shared" si="131"/>
        <v>999:99.99</v>
      </c>
      <c r="DC54" s="4" t="str">
        <f t="shared" si="132"/>
        <v>999:99.99</v>
      </c>
      <c r="DD54" s="4" t="str">
        <f t="shared" si="133"/>
        <v>999:99.99</v>
      </c>
      <c r="DE54" s="4" t="str">
        <f t="shared" si="134"/>
        <v>999:99.99</v>
      </c>
      <c r="DF54" s="4" t="str">
        <f t="shared" si="135"/>
        <v>999:99.99</v>
      </c>
      <c r="DG54" s="4" t="str">
        <f t="shared" si="136"/>
        <v>999:99.99</v>
      </c>
      <c r="DH54" s="4" t="str">
        <f t="shared" si="137"/>
        <v>999:99.99</v>
      </c>
      <c r="DI54" s="4" t="str">
        <f t="shared" si="138"/>
        <v>999:99.99</v>
      </c>
      <c r="DJ54" s="4">
        <f t="shared" si="75"/>
        <v>0</v>
      </c>
      <c r="DK54" s="4">
        <f t="shared" si="76"/>
        <v>0</v>
      </c>
      <c r="DL54" s="4">
        <f t="shared" si="77"/>
        <v>0</v>
      </c>
      <c r="DM54" s="4" t="str">
        <f t="shared" si="139"/>
        <v>19000100</v>
      </c>
      <c r="DN54" s="4" t="str">
        <f t="shared" si="140"/>
        <v/>
      </c>
      <c r="DU54" s="4" t="str">
        <f t="shared" si="141"/>
        <v/>
      </c>
      <c r="DV54" s="4" t="str">
        <f t="shared" si="142"/>
        <v/>
      </c>
    </row>
    <row r="55" spans="1:126" ht="16.5" customHeight="1">
      <c r="A55" s="7" t="str">
        <f t="shared" si="78"/>
        <v/>
      </c>
      <c r="B55" s="81"/>
      <c r="C55" s="7" t="s">
        <v>192</v>
      </c>
      <c r="D55" s="82"/>
      <c r="E55" s="82"/>
      <c r="F55" s="82"/>
      <c r="G55" s="82"/>
      <c r="H55" s="149" t="str">
        <f t="shared" si="51"/>
        <v/>
      </c>
      <c r="I55" s="126"/>
      <c r="J55" s="113"/>
      <c r="K55" s="163"/>
      <c r="L55" s="126"/>
      <c r="M55" s="113"/>
      <c r="N55" s="163"/>
      <c r="O55" s="126"/>
      <c r="P55" s="113"/>
      <c r="Q55" s="163"/>
      <c r="R55" s="126"/>
      <c r="S55" s="113"/>
      <c r="T55" s="163"/>
      <c r="U55" s="126"/>
      <c r="V55" s="113"/>
      <c r="W55" s="163"/>
      <c r="X55" s="126"/>
      <c r="Y55" s="113"/>
      <c r="Z55" s="163"/>
      <c r="AA55" s="126"/>
      <c r="AB55" s="113"/>
      <c r="AC55" s="163"/>
      <c r="AD55" s="126"/>
      <c r="AE55" s="113"/>
      <c r="AF55" s="163"/>
      <c r="AG55" s="126"/>
      <c r="AH55" s="113"/>
      <c r="AI55" s="163"/>
      <c r="AJ55" s="126"/>
      <c r="AK55" s="113"/>
      <c r="AL55" s="126"/>
      <c r="AM55" s="113"/>
      <c r="AN55" s="7" t="str">
        <f t="shared" si="87"/>
        <v/>
      </c>
      <c r="AO55" s="154" t="str">
        <f t="shared" si="88"/>
        <v/>
      </c>
      <c r="AP55" s="154" t="str">
        <f>IF(B55="","",IF(DN55&gt;17,"一般",IF(ISERROR(VLOOKUP(DN55,DO$6:$DP$22,2,0)),"",VLOOKUP(DN55,DO$6:$DP$22,2,0))))</f>
        <v/>
      </c>
      <c r="AQ55" s="150" t="str">
        <f t="shared" si="52"/>
        <v/>
      </c>
      <c r="AR55" s="11">
        <f t="shared" si="89"/>
        <v>0</v>
      </c>
      <c r="AS55" s="11">
        <f t="shared" si="90"/>
        <v>0</v>
      </c>
      <c r="AT55" s="11">
        <f t="shared" si="91"/>
        <v>0</v>
      </c>
      <c r="AU55" s="11">
        <f t="shared" si="92"/>
        <v>0</v>
      </c>
      <c r="AV55" s="11">
        <f t="shared" si="93"/>
        <v>0</v>
      </c>
      <c r="AW55" s="11">
        <f t="shared" si="94"/>
        <v>0</v>
      </c>
      <c r="AX55" s="11">
        <f t="shared" si="95"/>
        <v>0</v>
      </c>
      <c r="AY55" s="11">
        <f t="shared" si="96"/>
        <v>0</v>
      </c>
      <c r="AZ55" s="11">
        <f t="shared" si="97"/>
        <v>0</v>
      </c>
      <c r="BA55" s="11">
        <f t="shared" si="98"/>
        <v>0</v>
      </c>
      <c r="BB55" s="11">
        <f t="shared" si="99"/>
        <v>0</v>
      </c>
      <c r="BC55" s="4" t="str">
        <f t="shared" si="100"/>
        <v/>
      </c>
      <c r="BD55" s="4" t="str">
        <f t="shared" si="101"/>
        <v/>
      </c>
      <c r="BG55" s="4">
        <f t="shared" si="15"/>
        <v>0</v>
      </c>
      <c r="BH55" s="4">
        <f t="shared" si="80"/>
        <v>0</v>
      </c>
      <c r="BI55" s="4" t="str">
        <f t="shared" si="54"/>
        <v/>
      </c>
      <c r="BJ55" s="4" t="str">
        <f t="shared" si="16"/>
        <v/>
      </c>
      <c r="BK55" s="11">
        <f t="shared" si="102"/>
        <v>0</v>
      </c>
      <c r="BL55" s="4" t="str">
        <f t="shared" si="55"/>
        <v/>
      </c>
      <c r="BM55" s="4">
        <v>0</v>
      </c>
      <c r="BN55" s="4" t="str">
        <f t="shared" si="103"/>
        <v xml:space="preserve"> </v>
      </c>
      <c r="BO55" s="4" t="str">
        <f t="shared" si="19"/>
        <v xml:space="preserve">  </v>
      </c>
      <c r="BP55" s="4" t="str">
        <f t="shared" si="104"/>
        <v/>
      </c>
      <c r="BQ55" s="4" t="str">
        <f t="shared" si="105"/>
        <v/>
      </c>
      <c r="BR55" s="4" t="str">
        <f t="shared" si="106"/>
        <v/>
      </c>
      <c r="BS55" s="4" t="str">
        <f t="shared" si="107"/>
        <v/>
      </c>
      <c r="BT55" s="4" t="str">
        <f t="shared" si="108"/>
        <v/>
      </c>
      <c r="BU55" s="4" t="str">
        <f t="shared" si="109"/>
        <v/>
      </c>
      <c r="BV55" s="4" t="str">
        <f t="shared" si="110"/>
        <v/>
      </c>
      <c r="BW55" s="4" t="str">
        <f t="shared" si="111"/>
        <v/>
      </c>
      <c r="BX55" s="4" t="str">
        <f t="shared" si="112"/>
        <v/>
      </c>
      <c r="BY55" s="4" t="str">
        <f t="shared" si="113"/>
        <v/>
      </c>
      <c r="BZ55" s="4" t="str">
        <f t="shared" si="114"/>
        <v/>
      </c>
      <c r="CA55" s="4" t="str">
        <f t="shared" si="115"/>
        <v/>
      </c>
      <c r="CB55" s="4" t="str">
        <f t="shared" si="116"/>
        <v/>
      </c>
      <c r="CC55" s="4" t="str">
        <f t="shared" si="117"/>
        <v/>
      </c>
      <c r="CD55" s="4" t="str">
        <f t="shared" si="118"/>
        <v/>
      </c>
      <c r="CE55" s="4" t="str">
        <f t="shared" si="119"/>
        <v/>
      </c>
      <c r="CF55" s="4" t="str">
        <f t="shared" si="120"/>
        <v/>
      </c>
      <c r="CG55" s="4" t="str">
        <f t="shared" si="121"/>
        <v/>
      </c>
      <c r="CH55" s="4" t="str">
        <f t="shared" si="122"/>
        <v/>
      </c>
      <c r="CI55" s="4" t="str">
        <f t="shared" si="123"/>
        <v/>
      </c>
      <c r="CJ55" s="4" t="str">
        <f t="shared" si="124"/>
        <v/>
      </c>
      <c r="CK55" s="4" t="str">
        <f t="shared" si="125"/>
        <v/>
      </c>
      <c r="CL55" s="4" t="str">
        <f t="shared" si="126"/>
        <v/>
      </c>
      <c r="CM55" s="4" t="str">
        <f t="shared" si="64"/>
        <v/>
      </c>
      <c r="CN55" s="4" t="str">
        <f t="shared" si="65"/>
        <v/>
      </c>
      <c r="CO55" s="4" t="str">
        <f t="shared" si="66"/>
        <v/>
      </c>
      <c r="CP55" s="4" t="str">
        <f t="shared" si="67"/>
        <v/>
      </c>
      <c r="CQ55" s="4" t="str">
        <f t="shared" si="68"/>
        <v/>
      </c>
      <c r="CR55" s="4" t="str">
        <f t="shared" si="69"/>
        <v/>
      </c>
      <c r="CS55" s="4" t="str">
        <f t="shared" si="70"/>
        <v/>
      </c>
      <c r="CT55" s="4" t="str">
        <f t="shared" si="71"/>
        <v/>
      </c>
      <c r="CU55" s="4" t="str">
        <f t="shared" si="72"/>
        <v/>
      </c>
      <c r="CV55" s="4" t="str">
        <f t="shared" si="73"/>
        <v/>
      </c>
      <c r="CW55" s="4" t="str">
        <f t="shared" si="74"/>
        <v/>
      </c>
      <c r="CX55" s="4">
        <f t="shared" si="127"/>
        <v>0</v>
      </c>
      <c r="CY55" s="4" t="str">
        <f t="shared" si="128"/>
        <v>999:99.99</v>
      </c>
      <c r="CZ55" s="4" t="str">
        <f t="shared" si="129"/>
        <v>999:99.99</v>
      </c>
      <c r="DA55" s="4" t="str">
        <f t="shared" si="130"/>
        <v>999:99.99</v>
      </c>
      <c r="DB55" s="4" t="str">
        <f t="shared" si="131"/>
        <v>999:99.99</v>
      </c>
      <c r="DC55" s="4" t="str">
        <f t="shared" si="132"/>
        <v>999:99.99</v>
      </c>
      <c r="DD55" s="4" t="str">
        <f t="shared" si="133"/>
        <v>999:99.99</v>
      </c>
      <c r="DE55" s="4" t="str">
        <f t="shared" si="134"/>
        <v>999:99.99</v>
      </c>
      <c r="DF55" s="4" t="str">
        <f t="shared" si="135"/>
        <v>999:99.99</v>
      </c>
      <c r="DG55" s="4" t="str">
        <f t="shared" si="136"/>
        <v>999:99.99</v>
      </c>
      <c r="DH55" s="4" t="str">
        <f t="shared" si="137"/>
        <v>999:99.99</v>
      </c>
      <c r="DI55" s="4" t="str">
        <f t="shared" si="138"/>
        <v>999:99.99</v>
      </c>
      <c r="DJ55" s="4">
        <f t="shared" si="75"/>
        <v>0</v>
      </c>
      <c r="DK55" s="4">
        <f t="shared" si="76"/>
        <v>0</v>
      </c>
      <c r="DL55" s="4">
        <f t="shared" si="77"/>
        <v>0</v>
      </c>
      <c r="DM55" s="4" t="str">
        <f t="shared" si="139"/>
        <v>19000100</v>
      </c>
      <c r="DN55" s="4" t="str">
        <f t="shared" si="140"/>
        <v/>
      </c>
      <c r="DU55" s="4" t="str">
        <f t="shared" si="141"/>
        <v/>
      </c>
      <c r="DV55" s="4" t="str">
        <f t="shared" si="142"/>
        <v/>
      </c>
    </row>
    <row r="56" spans="1:126" ht="16.5" customHeight="1">
      <c r="A56" s="7" t="str">
        <f t="shared" si="78"/>
        <v/>
      </c>
      <c r="B56" s="81"/>
      <c r="C56" s="7" t="s">
        <v>192</v>
      </c>
      <c r="D56" s="82"/>
      <c r="E56" s="82"/>
      <c r="F56" s="82"/>
      <c r="G56" s="82"/>
      <c r="H56" s="149" t="str">
        <f t="shared" si="51"/>
        <v/>
      </c>
      <c r="I56" s="126"/>
      <c r="J56" s="113"/>
      <c r="K56" s="163"/>
      <c r="L56" s="126"/>
      <c r="M56" s="113"/>
      <c r="N56" s="163"/>
      <c r="O56" s="126"/>
      <c r="P56" s="113"/>
      <c r="Q56" s="163"/>
      <c r="R56" s="126"/>
      <c r="S56" s="113"/>
      <c r="T56" s="163"/>
      <c r="U56" s="126"/>
      <c r="V56" s="113"/>
      <c r="W56" s="163"/>
      <c r="X56" s="126"/>
      <c r="Y56" s="113"/>
      <c r="Z56" s="163"/>
      <c r="AA56" s="126"/>
      <c r="AB56" s="113"/>
      <c r="AC56" s="163"/>
      <c r="AD56" s="126"/>
      <c r="AE56" s="113"/>
      <c r="AF56" s="163"/>
      <c r="AG56" s="126"/>
      <c r="AH56" s="113"/>
      <c r="AI56" s="163"/>
      <c r="AJ56" s="126"/>
      <c r="AK56" s="113"/>
      <c r="AL56" s="126"/>
      <c r="AM56" s="113"/>
      <c r="AN56" s="7" t="str">
        <f t="shared" si="87"/>
        <v/>
      </c>
      <c r="AO56" s="154" t="str">
        <f t="shared" si="88"/>
        <v/>
      </c>
      <c r="AP56" s="154" t="str">
        <f>IF(B56="","",IF(DN56&gt;17,"一般",IF(ISERROR(VLOOKUP(DN56,DO$6:$DP$22,2,0)),"",VLOOKUP(DN56,DO$6:$DP$22,2,0))))</f>
        <v/>
      </c>
      <c r="AQ56" s="150" t="str">
        <f t="shared" si="52"/>
        <v/>
      </c>
      <c r="AR56" s="11">
        <f t="shared" si="89"/>
        <v>0</v>
      </c>
      <c r="AS56" s="11">
        <f t="shared" si="90"/>
        <v>0</v>
      </c>
      <c r="AT56" s="11">
        <f t="shared" si="91"/>
        <v>0</v>
      </c>
      <c r="AU56" s="11">
        <f t="shared" si="92"/>
        <v>0</v>
      </c>
      <c r="AV56" s="11">
        <f t="shared" si="93"/>
        <v>0</v>
      </c>
      <c r="AW56" s="11">
        <f t="shared" si="94"/>
        <v>0</v>
      </c>
      <c r="AX56" s="11">
        <f t="shared" si="95"/>
        <v>0</v>
      </c>
      <c r="AY56" s="11">
        <f t="shared" si="96"/>
        <v>0</v>
      </c>
      <c r="AZ56" s="11">
        <f t="shared" si="97"/>
        <v>0</v>
      </c>
      <c r="BA56" s="11">
        <f t="shared" si="98"/>
        <v>0</v>
      </c>
      <c r="BB56" s="11">
        <f t="shared" si="99"/>
        <v>0</v>
      </c>
      <c r="BC56" s="4" t="str">
        <f t="shared" si="100"/>
        <v/>
      </c>
      <c r="BD56" s="4" t="str">
        <f t="shared" si="101"/>
        <v/>
      </c>
      <c r="BG56" s="4">
        <f t="shared" si="15"/>
        <v>0</v>
      </c>
      <c r="BH56" s="4">
        <f t="shared" si="80"/>
        <v>0</v>
      </c>
      <c r="BI56" s="4" t="str">
        <f t="shared" si="54"/>
        <v/>
      </c>
      <c r="BJ56" s="4" t="str">
        <f t="shared" si="16"/>
        <v/>
      </c>
      <c r="BK56" s="11">
        <f t="shared" si="102"/>
        <v>0</v>
      </c>
      <c r="BL56" s="4" t="str">
        <f t="shared" si="55"/>
        <v/>
      </c>
      <c r="BM56" s="4">
        <v>0</v>
      </c>
      <c r="BN56" s="4" t="str">
        <f t="shared" si="103"/>
        <v xml:space="preserve"> </v>
      </c>
      <c r="BO56" s="4" t="str">
        <f t="shared" si="19"/>
        <v xml:space="preserve">  </v>
      </c>
      <c r="BP56" s="4" t="str">
        <f t="shared" si="104"/>
        <v/>
      </c>
      <c r="BQ56" s="4" t="str">
        <f t="shared" si="105"/>
        <v/>
      </c>
      <c r="BR56" s="4" t="str">
        <f t="shared" si="106"/>
        <v/>
      </c>
      <c r="BS56" s="4" t="str">
        <f t="shared" si="107"/>
        <v/>
      </c>
      <c r="BT56" s="4" t="str">
        <f t="shared" si="108"/>
        <v/>
      </c>
      <c r="BU56" s="4" t="str">
        <f t="shared" si="109"/>
        <v/>
      </c>
      <c r="BV56" s="4" t="str">
        <f t="shared" si="110"/>
        <v/>
      </c>
      <c r="BW56" s="4" t="str">
        <f t="shared" si="111"/>
        <v/>
      </c>
      <c r="BX56" s="4" t="str">
        <f t="shared" si="112"/>
        <v/>
      </c>
      <c r="BY56" s="4" t="str">
        <f t="shared" si="113"/>
        <v/>
      </c>
      <c r="BZ56" s="4" t="str">
        <f t="shared" si="114"/>
        <v/>
      </c>
      <c r="CA56" s="4" t="str">
        <f t="shared" si="115"/>
        <v/>
      </c>
      <c r="CB56" s="4" t="str">
        <f t="shared" si="116"/>
        <v/>
      </c>
      <c r="CC56" s="4" t="str">
        <f t="shared" si="117"/>
        <v/>
      </c>
      <c r="CD56" s="4" t="str">
        <f t="shared" si="118"/>
        <v/>
      </c>
      <c r="CE56" s="4" t="str">
        <f t="shared" si="119"/>
        <v/>
      </c>
      <c r="CF56" s="4" t="str">
        <f t="shared" si="120"/>
        <v/>
      </c>
      <c r="CG56" s="4" t="str">
        <f t="shared" si="121"/>
        <v/>
      </c>
      <c r="CH56" s="4" t="str">
        <f t="shared" si="122"/>
        <v/>
      </c>
      <c r="CI56" s="4" t="str">
        <f t="shared" si="123"/>
        <v/>
      </c>
      <c r="CJ56" s="4" t="str">
        <f t="shared" si="124"/>
        <v/>
      </c>
      <c r="CK56" s="4" t="str">
        <f t="shared" si="125"/>
        <v/>
      </c>
      <c r="CL56" s="4" t="str">
        <f t="shared" si="126"/>
        <v/>
      </c>
      <c r="CM56" s="4" t="str">
        <f t="shared" si="64"/>
        <v/>
      </c>
      <c r="CN56" s="4" t="str">
        <f t="shared" si="65"/>
        <v/>
      </c>
      <c r="CO56" s="4" t="str">
        <f t="shared" si="66"/>
        <v/>
      </c>
      <c r="CP56" s="4" t="str">
        <f t="shared" si="67"/>
        <v/>
      </c>
      <c r="CQ56" s="4" t="str">
        <f t="shared" si="68"/>
        <v/>
      </c>
      <c r="CR56" s="4" t="str">
        <f t="shared" si="69"/>
        <v/>
      </c>
      <c r="CS56" s="4" t="str">
        <f t="shared" si="70"/>
        <v/>
      </c>
      <c r="CT56" s="4" t="str">
        <f t="shared" si="71"/>
        <v/>
      </c>
      <c r="CU56" s="4" t="str">
        <f t="shared" si="72"/>
        <v/>
      </c>
      <c r="CV56" s="4" t="str">
        <f t="shared" si="73"/>
        <v/>
      </c>
      <c r="CW56" s="4" t="str">
        <f t="shared" si="74"/>
        <v/>
      </c>
      <c r="CX56" s="4">
        <f t="shared" si="127"/>
        <v>0</v>
      </c>
      <c r="CY56" s="4" t="str">
        <f t="shared" si="128"/>
        <v>999:99.99</v>
      </c>
      <c r="CZ56" s="4" t="str">
        <f t="shared" si="129"/>
        <v>999:99.99</v>
      </c>
      <c r="DA56" s="4" t="str">
        <f t="shared" si="130"/>
        <v>999:99.99</v>
      </c>
      <c r="DB56" s="4" t="str">
        <f t="shared" si="131"/>
        <v>999:99.99</v>
      </c>
      <c r="DC56" s="4" t="str">
        <f t="shared" si="132"/>
        <v>999:99.99</v>
      </c>
      <c r="DD56" s="4" t="str">
        <f t="shared" si="133"/>
        <v>999:99.99</v>
      </c>
      <c r="DE56" s="4" t="str">
        <f t="shared" si="134"/>
        <v>999:99.99</v>
      </c>
      <c r="DF56" s="4" t="str">
        <f t="shared" si="135"/>
        <v>999:99.99</v>
      </c>
      <c r="DG56" s="4" t="str">
        <f t="shared" si="136"/>
        <v>999:99.99</v>
      </c>
      <c r="DH56" s="4" t="str">
        <f t="shared" si="137"/>
        <v>999:99.99</v>
      </c>
      <c r="DI56" s="4" t="str">
        <f t="shared" si="138"/>
        <v>999:99.99</v>
      </c>
      <c r="DJ56" s="4">
        <f t="shared" si="75"/>
        <v>0</v>
      </c>
      <c r="DK56" s="4">
        <f t="shared" si="76"/>
        <v>0</v>
      </c>
      <c r="DL56" s="4">
        <f t="shared" si="77"/>
        <v>0</v>
      </c>
      <c r="DM56" s="4" t="str">
        <f t="shared" si="139"/>
        <v>19000100</v>
      </c>
      <c r="DN56" s="4" t="str">
        <f t="shared" si="140"/>
        <v/>
      </c>
      <c r="DU56" s="4" t="str">
        <f t="shared" si="141"/>
        <v/>
      </c>
      <c r="DV56" s="4" t="str">
        <f t="shared" si="142"/>
        <v/>
      </c>
    </row>
    <row r="57" spans="1:126" ht="16.5" customHeight="1">
      <c r="A57" s="7" t="str">
        <f t="shared" si="78"/>
        <v/>
      </c>
      <c r="B57" s="81"/>
      <c r="C57" s="7" t="s">
        <v>192</v>
      </c>
      <c r="D57" s="82"/>
      <c r="E57" s="82"/>
      <c r="F57" s="82"/>
      <c r="G57" s="82"/>
      <c r="H57" s="149" t="str">
        <f t="shared" si="51"/>
        <v/>
      </c>
      <c r="I57" s="126"/>
      <c r="J57" s="113"/>
      <c r="K57" s="163"/>
      <c r="L57" s="126"/>
      <c r="M57" s="113"/>
      <c r="N57" s="163"/>
      <c r="O57" s="126"/>
      <c r="P57" s="113"/>
      <c r="Q57" s="163"/>
      <c r="R57" s="126"/>
      <c r="S57" s="113"/>
      <c r="T57" s="163"/>
      <c r="U57" s="126"/>
      <c r="V57" s="113"/>
      <c r="W57" s="163"/>
      <c r="X57" s="126"/>
      <c r="Y57" s="113"/>
      <c r="Z57" s="163"/>
      <c r="AA57" s="126"/>
      <c r="AB57" s="113"/>
      <c r="AC57" s="163"/>
      <c r="AD57" s="126"/>
      <c r="AE57" s="113"/>
      <c r="AF57" s="163"/>
      <c r="AG57" s="126"/>
      <c r="AH57" s="113"/>
      <c r="AI57" s="163"/>
      <c r="AJ57" s="126"/>
      <c r="AK57" s="113"/>
      <c r="AL57" s="126"/>
      <c r="AM57" s="113"/>
      <c r="AN57" s="7" t="str">
        <f t="shared" si="87"/>
        <v/>
      </c>
      <c r="AO57" s="154" t="str">
        <f t="shared" si="88"/>
        <v/>
      </c>
      <c r="AP57" s="154" t="str">
        <f>IF(B57="","",IF(DN57&gt;17,"一般",IF(ISERROR(VLOOKUP(DN57,DO$6:$DP$22,2,0)),"",VLOOKUP(DN57,DO$6:$DP$22,2,0))))</f>
        <v/>
      </c>
      <c r="AQ57" s="150" t="str">
        <f t="shared" si="52"/>
        <v/>
      </c>
      <c r="AR57" s="11">
        <f t="shared" si="89"/>
        <v>0</v>
      </c>
      <c r="AS57" s="11">
        <f t="shared" si="90"/>
        <v>0</v>
      </c>
      <c r="AT57" s="11">
        <f t="shared" si="91"/>
        <v>0</v>
      </c>
      <c r="AU57" s="11">
        <f t="shared" si="92"/>
        <v>0</v>
      </c>
      <c r="AV57" s="11">
        <f t="shared" si="93"/>
        <v>0</v>
      </c>
      <c r="AW57" s="11">
        <f t="shared" si="94"/>
        <v>0</v>
      </c>
      <c r="AX57" s="11">
        <f t="shared" si="95"/>
        <v>0</v>
      </c>
      <c r="AY57" s="11">
        <f t="shared" si="96"/>
        <v>0</v>
      </c>
      <c r="AZ57" s="11">
        <f t="shared" si="97"/>
        <v>0</v>
      </c>
      <c r="BA57" s="11">
        <f t="shared" si="98"/>
        <v>0</v>
      </c>
      <c r="BB57" s="11">
        <f t="shared" si="99"/>
        <v>0</v>
      </c>
      <c r="BC57" s="4" t="str">
        <f t="shared" si="100"/>
        <v/>
      </c>
      <c r="BD57" s="4" t="str">
        <f t="shared" si="101"/>
        <v/>
      </c>
      <c r="BG57" s="4">
        <f t="shared" si="15"/>
        <v>0</v>
      </c>
      <c r="BH57" s="4">
        <f t="shared" si="80"/>
        <v>0</v>
      </c>
      <c r="BI57" s="4" t="str">
        <f t="shared" si="54"/>
        <v/>
      </c>
      <c r="BJ57" s="4" t="str">
        <f t="shared" si="16"/>
        <v/>
      </c>
      <c r="BK57" s="11">
        <f t="shared" si="102"/>
        <v>0</v>
      </c>
      <c r="BL57" s="4" t="str">
        <f t="shared" si="55"/>
        <v/>
      </c>
      <c r="BM57" s="4">
        <v>0</v>
      </c>
      <c r="BN57" s="4" t="str">
        <f t="shared" si="103"/>
        <v xml:space="preserve"> </v>
      </c>
      <c r="BO57" s="4" t="str">
        <f t="shared" si="19"/>
        <v xml:space="preserve">  </v>
      </c>
      <c r="BP57" s="4" t="str">
        <f t="shared" si="104"/>
        <v/>
      </c>
      <c r="BQ57" s="4" t="str">
        <f t="shared" si="105"/>
        <v/>
      </c>
      <c r="BR57" s="4" t="str">
        <f t="shared" si="106"/>
        <v/>
      </c>
      <c r="BS57" s="4" t="str">
        <f t="shared" si="107"/>
        <v/>
      </c>
      <c r="BT57" s="4" t="str">
        <f t="shared" si="108"/>
        <v/>
      </c>
      <c r="BU57" s="4" t="str">
        <f t="shared" si="109"/>
        <v/>
      </c>
      <c r="BV57" s="4" t="str">
        <f t="shared" si="110"/>
        <v/>
      </c>
      <c r="BW57" s="4" t="str">
        <f t="shared" si="111"/>
        <v/>
      </c>
      <c r="BX57" s="4" t="str">
        <f t="shared" si="112"/>
        <v/>
      </c>
      <c r="BY57" s="4" t="str">
        <f t="shared" si="113"/>
        <v/>
      </c>
      <c r="BZ57" s="4" t="str">
        <f t="shared" si="114"/>
        <v/>
      </c>
      <c r="CA57" s="4" t="str">
        <f t="shared" si="115"/>
        <v/>
      </c>
      <c r="CB57" s="4" t="str">
        <f t="shared" si="116"/>
        <v/>
      </c>
      <c r="CC57" s="4" t="str">
        <f t="shared" si="117"/>
        <v/>
      </c>
      <c r="CD57" s="4" t="str">
        <f t="shared" si="118"/>
        <v/>
      </c>
      <c r="CE57" s="4" t="str">
        <f t="shared" si="119"/>
        <v/>
      </c>
      <c r="CF57" s="4" t="str">
        <f t="shared" si="120"/>
        <v/>
      </c>
      <c r="CG57" s="4" t="str">
        <f t="shared" si="121"/>
        <v/>
      </c>
      <c r="CH57" s="4" t="str">
        <f t="shared" si="122"/>
        <v/>
      </c>
      <c r="CI57" s="4" t="str">
        <f t="shared" si="123"/>
        <v/>
      </c>
      <c r="CJ57" s="4" t="str">
        <f t="shared" si="124"/>
        <v/>
      </c>
      <c r="CK57" s="4" t="str">
        <f t="shared" si="125"/>
        <v/>
      </c>
      <c r="CL57" s="4" t="str">
        <f t="shared" si="126"/>
        <v/>
      </c>
      <c r="CM57" s="4" t="str">
        <f t="shared" si="64"/>
        <v/>
      </c>
      <c r="CN57" s="4" t="str">
        <f t="shared" si="65"/>
        <v/>
      </c>
      <c r="CO57" s="4" t="str">
        <f t="shared" si="66"/>
        <v/>
      </c>
      <c r="CP57" s="4" t="str">
        <f t="shared" si="67"/>
        <v/>
      </c>
      <c r="CQ57" s="4" t="str">
        <f t="shared" si="68"/>
        <v/>
      </c>
      <c r="CR57" s="4" t="str">
        <f t="shared" si="69"/>
        <v/>
      </c>
      <c r="CS57" s="4" t="str">
        <f t="shared" si="70"/>
        <v/>
      </c>
      <c r="CT57" s="4" t="str">
        <f t="shared" si="71"/>
        <v/>
      </c>
      <c r="CU57" s="4" t="str">
        <f t="shared" si="72"/>
        <v/>
      </c>
      <c r="CV57" s="4" t="str">
        <f t="shared" si="73"/>
        <v/>
      </c>
      <c r="CW57" s="4" t="str">
        <f t="shared" si="74"/>
        <v/>
      </c>
      <c r="CX57" s="4">
        <f t="shared" si="127"/>
        <v>0</v>
      </c>
      <c r="CY57" s="4" t="str">
        <f t="shared" si="128"/>
        <v>999:99.99</v>
      </c>
      <c r="CZ57" s="4" t="str">
        <f t="shared" si="129"/>
        <v>999:99.99</v>
      </c>
      <c r="DA57" s="4" t="str">
        <f t="shared" si="130"/>
        <v>999:99.99</v>
      </c>
      <c r="DB57" s="4" t="str">
        <f t="shared" si="131"/>
        <v>999:99.99</v>
      </c>
      <c r="DC57" s="4" t="str">
        <f t="shared" si="132"/>
        <v>999:99.99</v>
      </c>
      <c r="DD57" s="4" t="str">
        <f t="shared" si="133"/>
        <v>999:99.99</v>
      </c>
      <c r="DE57" s="4" t="str">
        <f t="shared" si="134"/>
        <v>999:99.99</v>
      </c>
      <c r="DF57" s="4" t="str">
        <f t="shared" si="135"/>
        <v>999:99.99</v>
      </c>
      <c r="DG57" s="4" t="str">
        <f t="shared" si="136"/>
        <v>999:99.99</v>
      </c>
      <c r="DH57" s="4" t="str">
        <f t="shared" si="137"/>
        <v>999:99.99</v>
      </c>
      <c r="DI57" s="4" t="str">
        <f t="shared" si="138"/>
        <v>999:99.99</v>
      </c>
      <c r="DJ57" s="4">
        <f t="shared" si="75"/>
        <v>0</v>
      </c>
      <c r="DK57" s="4">
        <f t="shared" si="76"/>
        <v>0</v>
      </c>
      <c r="DL57" s="4">
        <f t="shared" si="77"/>
        <v>0</v>
      </c>
      <c r="DM57" s="4" t="str">
        <f t="shared" si="139"/>
        <v>19000100</v>
      </c>
      <c r="DN57" s="4" t="str">
        <f t="shared" si="140"/>
        <v/>
      </c>
      <c r="DU57" s="4" t="str">
        <f t="shared" si="141"/>
        <v/>
      </c>
      <c r="DV57" s="4" t="str">
        <f t="shared" si="142"/>
        <v/>
      </c>
    </row>
    <row r="58" spans="1:126" ht="16.5" customHeight="1">
      <c r="A58" s="7" t="str">
        <f t="shared" si="78"/>
        <v/>
      </c>
      <c r="B58" s="81"/>
      <c r="C58" s="7" t="s">
        <v>192</v>
      </c>
      <c r="D58" s="82"/>
      <c r="E58" s="82"/>
      <c r="F58" s="82"/>
      <c r="G58" s="82"/>
      <c r="H58" s="149" t="str">
        <f t="shared" si="51"/>
        <v/>
      </c>
      <c r="I58" s="126"/>
      <c r="J58" s="113"/>
      <c r="K58" s="163"/>
      <c r="L58" s="126"/>
      <c r="M58" s="113"/>
      <c r="N58" s="163"/>
      <c r="O58" s="126"/>
      <c r="P58" s="113"/>
      <c r="Q58" s="163"/>
      <c r="R58" s="126"/>
      <c r="S58" s="113"/>
      <c r="T58" s="163"/>
      <c r="U58" s="126"/>
      <c r="V58" s="113"/>
      <c r="W58" s="163"/>
      <c r="X58" s="126"/>
      <c r="Y58" s="113"/>
      <c r="Z58" s="163"/>
      <c r="AA58" s="126"/>
      <c r="AB58" s="113"/>
      <c r="AC58" s="163"/>
      <c r="AD58" s="126"/>
      <c r="AE58" s="113"/>
      <c r="AF58" s="163"/>
      <c r="AG58" s="126"/>
      <c r="AH58" s="113"/>
      <c r="AI58" s="163"/>
      <c r="AJ58" s="126"/>
      <c r="AK58" s="113"/>
      <c r="AL58" s="126"/>
      <c r="AM58" s="113"/>
      <c r="AN58" s="7" t="str">
        <f t="shared" si="87"/>
        <v/>
      </c>
      <c r="AO58" s="154" t="str">
        <f t="shared" si="88"/>
        <v/>
      </c>
      <c r="AP58" s="154" t="str">
        <f>IF(B58="","",IF(DN58&gt;17,"一般",IF(ISERROR(VLOOKUP(DN58,DO$6:$DP$22,2,0)),"",VLOOKUP(DN58,DO$6:$DP$22,2,0))))</f>
        <v/>
      </c>
      <c r="AQ58" s="150" t="str">
        <f t="shared" si="52"/>
        <v/>
      </c>
      <c r="AR58" s="11">
        <f t="shared" si="89"/>
        <v>0</v>
      </c>
      <c r="AS58" s="11">
        <f t="shared" si="90"/>
        <v>0</v>
      </c>
      <c r="AT58" s="11">
        <f t="shared" si="91"/>
        <v>0</v>
      </c>
      <c r="AU58" s="11">
        <f t="shared" si="92"/>
        <v>0</v>
      </c>
      <c r="AV58" s="11">
        <f t="shared" si="93"/>
        <v>0</v>
      </c>
      <c r="AW58" s="11">
        <f t="shared" si="94"/>
        <v>0</v>
      </c>
      <c r="AX58" s="11">
        <f t="shared" si="95"/>
        <v>0</v>
      </c>
      <c r="AY58" s="11">
        <f t="shared" si="96"/>
        <v>0</v>
      </c>
      <c r="AZ58" s="11">
        <f t="shared" si="97"/>
        <v>0</v>
      </c>
      <c r="BA58" s="11">
        <f t="shared" si="98"/>
        <v>0</v>
      </c>
      <c r="BB58" s="11">
        <f t="shared" si="99"/>
        <v>0</v>
      </c>
      <c r="BC58" s="4" t="str">
        <f t="shared" si="100"/>
        <v/>
      </c>
      <c r="BD58" s="4" t="str">
        <f t="shared" si="101"/>
        <v/>
      </c>
      <c r="BG58" s="4">
        <f t="shared" si="15"/>
        <v>0</v>
      </c>
      <c r="BH58" s="4">
        <f t="shared" si="80"/>
        <v>0</v>
      </c>
      <c r="BI58" s="4" t="str">
        <f t="shared" si="54"/>
        <v/>
      </c>
      <c r="BJ58" s="4" t="str">
        <f t="shared" si="16"/>
        <v/>
      </c>
      <c r="BK58" s="11">
        <f t="shared" si="102"/>
        <v>0</v>
      </c>
      <c r="BL58" s="4" t="str">
        <f t="shared" si="55"/>
        <v/>
      </c>
      <c r="BM58" s="4">
        <v>0</v>
      </c>
      <c r="BN58" s="4" t="str">
        <f t="shared" si="103"/>
        <v xml:space="preserve"> </v>
      </c>
      <c r="BO58" s="4" t="str">
        <f t="shared" si="19"/>
        <v xml:space="preserve">  </v>
      </c>
      <c r="BP58" s="4" t="str">
        <f t="shared" si="104"/>
        <v/>
      </c>
      <c r="BQ58" s="4" t="str">
        <f t="shared" si="105"/>
        <v/>
      </c>
      <c r="BR58" s="4" t="str">
        <f t="shared" si="106"/>
        <v/>
      </c>
      <c r="BS58" s="4" t="str">
        <f t="shared" si="107"/>
        <v/>
      </c>
      <c r="BT58" s="4" t="str">
        <f t="shared" si="108"/>
        <v/>
      </c>
      <c r="BU58" s="4" t="str">
        <f t="shared" si="109"/>
        <v/>
      </c>
      <c r="BV58" s="4" t="str">
        <f t="shared" si="110"/>
        <v/>
      </c>
      <c r="BW58" s="4" t="str">
        <f t="shared" si="111"/>
        <v/>
      </c>
      <c r="BX58" s="4" t="str">
        <f t="shared" si="112"/>
        <v/>
      </c>
      <c r="BY58" s="4" t="str">
        <f t="shared" si="113"/>
        <v/>
      </c>
      <c r="BZ58" s="4" t="str">
        <f t="shared" si="114"/>
        <v/>
      </c>
      <c r="CA58" s="4" t="str">
        <f t="shared" si="115"/>
        <v/>
      </c>
      <c r="CB58" s="4" t="str">
        <f t="shared" si="116"/>
        <v/>
      </c>
      <c r="CC58" s="4" t="str">
        <f t="shared" si="117"/>
        <v/>
      </c>
      <c r="CD58" s="4" t="str">
        <f t="shared" si="118"/>
        <v/>
      </c>
      <c r="CE58" s="4" t="str">
        <f t="shared" si="119"/>
        <v/>
      </c>
      <c r="CF58" s="4" t="str">
        <f t="shared" si="120"/>
        <v/>
      </c>
      <c r="CG58" s="4" t="str">
        <f t="shared" si="121"/>
        <v/>
      </c>
      <c r="CH58" s="4" t="str">
        <f t="shared" si="122"/>
        <v/>
      </c>
      <c r="CI58" s="4" t="str">
        <f t="shared" si="123"/>
        <v/>
      </c>
      <c r="CJ58" s="4" t="str">
        <f t="shared" si="124"/>
        <v/>
      </c>
      <c r="CK58" s="4" t="str">
        <f t="shared" si="125"/>
        <v/>
      </c>
      <c r="CL58" s="4" t="str">
        <f t="shared" si="126"/>
        <v/>
      </c>
      <c r="CM58" s="4" t="str">
        <f t="shared" si="64"/>
        <v/>
      </c>
      <c r="CN58" s="4" t="str">
        <f t="shared" si="65"/>
        <v/>
      </c>
      <c r="CO58" s="4" t="str">
        <f t="shared" si="66"/>
        <v/>
      </c>
      <c r="CP58" s="4" t="str">
        <f t="shared" si="67"/>
        <v/>
      </c>
      <c r="CQ58" s="4" t="str">
        <f t="shared" si="68"/>
        <v/>
      </c>
      <c r="CR58" s="4" t="str">
        <f t="shared" si="69"/>
        <v/>
      </c>
      <c r="CS58" s="4" t="str">
        <f t="shared" si="70"/>
        <v/>
      </c>
      <c r="CT58" s="4" t="str">
        <f t="shared" si="71"/>
        <v/>
      </c>
      <c r="CU58" s="4" t="str">
        <f t="shared" si="72"/>
        <v/>
      </c>
      <c r="CV58" s="4" t="str">
        <f t="shared" si="73"/>
        <v/>
      </c>
      <c r="CW58" s="4" t="str">
        <f t="shared" si="74"/>
        <v/>
      </c>
      <c r="CX58" s="4">
        <f t="shared" si="127"/>
        <v>0</v>
      </c>
      <c r="CY58" s="4" t="str">
        <f t="shared" si="128"/>
        <v>999:99.99</v>
      </c>
      <c r="CZ58" s="4" t="str">
        <f t="shared" si="129"/>
        <v>999:99.99</v>
      </c>
      <c r="DA58" s="4" t="str">
        <f t="shared" si="130"/>
        <v>999:99.99</v>
      </c>
      <c r="DB58" s="4" t="str">
        <f t="shared" si="131"/>
        <v>999:99.99</v>
      </c>
      <c r="DC58" s="4" t="str">
        <f t="shared" si="132"/>
        <v>999:99.99</v>
      </c>
      <c r="DD58" s="4" t="str">
        <f t="shared" si="133"/>
        <v>999:99.99</v>
      </c>
      <c r="DE58" s="4" t="str">
        <f t="shared" si="134"/>
        <v>999:99.99</v>
      </c>
      <c r="DF58" s="4" t="str">
        <f t="shared" si="135"/>
        <v>999:99.99</v>
      </c>
      <c r="DG58" s="4" t="str">
        <f t="shared" si="136"/>
        <v>999:99.99</v>
      </c>
      <c r="DH58" s="4" t="str">
        <f t="shared" si="137"/>
        <v>999:99.99</v>
      </c>
      <c r="DI58" s="4" t="str">
        <f t="shared" si="138"/>
        <v>999:99.99</v>
      </c>
      <c r="DJ58" s="4">
        <f t="shared" si="75"/>
        <v>0</v>
      </c>
      <c r="DK58" s="4">
        <f t="shared" si="76"/>
        <v>0</v>
      </c>
      <c r="DL58" s="4">
        <f t="shared" si="77"/>
        <v>0</v>
      </c>
      <c r="DM58" s="4" t="str">
        <f t="shared" si="139"/>
        <v>19000100</v>
      </c>
      <c r="DN58" s="4" t="str">
        <f t="shared" si="140"/>
        <v/>
      </c>
      <c r="DU58" s="4" t="str">
        <f t="shared" si="141"/>
        <v/>
      </c>
      <c r="DV58" s="4" t="str">
        <f t="shared" si="142"/>
        <v/>
      </c>
    </row>
    <row r="59" spans="1:126" ht="16.5" customHeight="1">
      <c r="A59" s="7" t="str">
        <f t="shared" si="78"/>
        <v/>
      </c>
      <c r="B59" s="81"/>
      <c r="C59" s="7" t="s">
        <v>192</v>
      </c>
      <c r="D59" s="82"/>
      <c r="E59" s="82"/>
      <c r="F59" s="82"/>
      <c r="G59" s="82"/>
      <c r="H59" s="149" t="str">
        <f t="shared" si="51"/>
        <v/>
      </c>
      <c r="I59" s="126"/>
      <c r="J59" s="113"/>
      <c r="K59" s="163"/>
      <c r="L59" s="126"/>
      <c r="M59" s="113"/>
      <c r="N59" s="163"/>
      <c r="O59" s="126"/>
      <c r="P59" s="113"/>
      <c r="Q59" s="163"/>
      <c r="R59" s="126"/>
      <c r="S59" s="113"/>
      <c r="T59" s="163"/>
      <c r="U59" s="126"/>
      <c r="V59" s="113"/>
      <c r="W59" s="163"/>
      <c r="X59" s="126"/>
      <c r="Y59" s="113"/>
      <c r="Z59" s="163"/>
      <c r="AA59" s="126"/>
      <c r="AB59" s="113"/>
      <c r="AC59" s="163"/>
      <c r="AD59" s="126"/>
      <c r="AE59" s="113"/>
      <c r="AF59" s="163"/>
      <c r="AG59" s="126"/>
      <c r="AH59" s="113"/>
      <c r="AI59" s="163"/>
      <c r="AJ59" s="126"/>
      <c r="AK59" s="113"/>
      <c r="AL59" s="126"/>
      <c r="AM59" s="113"/>
      <c r="AN59" s="7" t="str">
        <f t="shared" si="87"/>
        <v/>
      </c>
      <c r="AO59" s="154" t="str">
        <f t="shared" si="88"/>
        <v/>
      </c>
      <c r="AP59" s="154" t="str">
        <f>IF(B59="","",IF(DN59&gt;17,"一般",IF(ISERROR(VLOOKUP(DN59,DO$6:$DP$22,2,0)),"",VLOOKUP(DN59,DO$6:$DP$22,2,0))))</f>
        <v/>
      </c>
      <c r="AQ59" s="150" t="str">
        <f t="shared" si="52"/>
        <v/>
      </c>
      <c r="AR59" s="11">
        <f t="shared" si="89"/>
        <v>0</v>
      </c>
      <c r="AS59" s="11">
        <f t="shared" si="90"/>
        <v>0</v>
      </c>
      <c r="AT59" s="11">
        <f t="shared" si="91"/>
        <v>0</v>
      </c>
      <c r="AU59" s="11">
        <f t="shared" si="92"/>
        <v>0</v>
      </c>
      <c r="AV59" s="11">
        <f t="shared" si="93"/>
        <v>0</v>
      </c>
      <c r="AW59" s="11">
        <f t="shared" si="94"/>
        <v>0</v>
      </c>
      <c r="AX59" s="11">
        <f t="shared" si="95"/>
        <v>0</v>
      </c>
      <c r="AY59" s="11">
        <f t="shared" si="96"/>
        <v>0</v>
      </c>
      <c r="AZ59" s="11">
        <f t="shared" si="97"/>
        <v>0</v>
      </c>
      <c r="BA59" s="11">
        <f t="shared" si="98"/>
        <v>0</v>
      </c>
      <c r="BB59" s="11">
        <f t="shared" si="99"/>
        <v>0</v>
      </c>
      <c r="BC59" s="4" t="str">
        <f t="shared" si="100"/>
        <v/>
      </c>
      <c r="BD59" s="4" t="str">
        <f t="shared" si="101"/>
        <v/>
      </c>
      <c r="BG59" s="4">
        <f t="shared" si="15"/>
        <v>0</v>
      </c>
      <c r="BH59" s="4">
        <f t="shared" si="80"/>
        <v>0</v>
      </c>
      <c r="BI59" s="4" t="str">
        <f t="shared" si="54"/>
        <v/>
      </c>
      <c r="BJ59" s="4" t="str">
        <f t="shared" si="16"/>
        <v/>
      </c>
      <c r="BK59" s="11">
        <f t="shared" si="102"/>
        <v>0</v>
      </c>
      <c r="BL59" s="4" t="str">
        <f t="shared" si="55"/>
        <v/>
      </c>
      <c r="BM59" s="4">
        <v>0</v>
      </c>
      <c r="BN59" s="4" t="str">
        <f t="shared" si="103"/>
        <v xml:space="preserve"> </v>
      </c>
      <c r="BO59" s="4" t="str">
        <f t="shared" si="19"/>
        <v xml:space="preserve">  </v>
      </c>
      <c r="BP59" s="4" t="str">
        <f t="shared" si="104"/>
        <v/>
      </c>
      <c r="BQ59" s="4" t="str">
        <f t="shared" si="105"/>
        <v/>
      </c>
      <c r="BR59" s="4" t="str">
        <f t="shared" si="106"/>
        <v/>
      </c>
      <c r="BS59" s="4" t="str">
        <f t="shared" si="107"/>
        <v/>
      </c>
      <c r="BT59" s="4" t="str">
        <f t="shared" si="108"/>
        <v/>
      </c>
      <c r="BU59" s="4" t="str">
        <f t="shared" si="109"/>
        <v/>
      </c>
      <c r="BV59" s="4" t="str">
        <f t="shared" si="110"/>
        <v/>
      </c>
      <c r="BW59" s="4" t="str">
        <f t="shared" si="111"/>
        <v/>
      </c>
      <c r="BX59" s="4" t="str">
        <f t="shared" si="112"/>
        <v/>
      </c>
      <c r="BY59" s="4" t="str">
        <f t="shared" si="113"/>
        <v/>
      </c>
      <c r="BZ59" s="4" t="str">
        <f t="shared" si="114"/>
        <v/>
      </c>
      <c r="CA59" s="4" t="str">
        <f t="shared" si="115"/>
        <v/>
      </c>
      <c r="CB59" s="4" t="str">
        <f t="shared" si="116"/>
        <v/>
      </c>
      <c r="CC59" s="4" t="str">
        <f t="shared" si="117"/>
        <v/>
      </c>
      <c r="CD59" s="4" t="str">
        <f t="shared" si="118"/>
        <v/>
      </c>
      <c r="CE59" s="4" t="str">
        <f t="shared" si="119"/>
        <v/>
      </c>
      <c r="CF59" s="4" t="str">
        <f t="shared" si="120"/>
        <v/>
      </c>
      <c r="CG59" s="4" t="str">
        <f t="shared" si="121"/>
        <v/>
      </c>
      <c r="CH59" s="4" t="str">
        <f t="shared" si="122"/>
        <v/>
      </c>
      <c r="CI59" s="4" t="str">
        <f t="shared" si="123"/>
        <v/>
      </c>
      <c r="CJ59" s="4" t="str">
        <f t="shared" si="124"/>
        <v/>
      </c>
      <c r="CK59" s="4" t="str">
        <f t="shared" si="125"/>
        <v/>
      </c>
      <c r="CL59" s="4" t="str">
        <f t="shared" si="126"/>
        <v/>
      </c>
      <c r="CM59" s="4" t="str">
        <f t="shared" si="64"/>
        <v/>
      </c>
      <c r="CN59" s="4" t="str">
        <f t="shared" si="65"/>
        <v/>
      </c>
      <c r="CO59" s="4" t="str">
        <f t="shared" si="66"/>
        <v/>
      </c>
      <c r="CP59" s="4" t="str">
        <f t="shared" si="67"/>
        <v/>
      </c>
      <c r="CQ59" s="4" t="str">
        <f t="shared" si="68"/>
        <v/>
      </c>
      <c r="CR59" s="4" t="str">
        <f t="shared" si="69"/>
        <v/>
      </c>
      <c r="CS59" s="4" t="str">
        <f t="shared" si="70"/>
        <v/>
      </c>
      <c r="CT59" s="4" t="str">
        <f t="shared" si="71"/>
        <v/>
      </c>
      <c r="CU59" s="4" t="str">
        <f t="shared" si="72"/>
        <v/>
      </c>
      <c r="CV59" s="4" t="str">
        <f t="shared" si="73"/>
        <v/>
      </c>
      <c r="CW59" s="4" t="str">
        <f t="shared" si="74"/>
        <v/>
      </c>
      <c r="CX59" s="4">
        <f t="shared" si="127"/>
        <v>0</v>
      </c>
      <c r="CY59" s="4" t="str">
        <f t="shared" si="128"/>
        <v>999:99.99</v>
      </c>
      <c r="CZ59" s="4" t="str">
        <f t="shared" si="129"/>
        <v>999:99.99</v>
      </c>
      <c r="DA59" s="4" t="str">
        <f t="shared" si="130"/>
        <v>999:99.99</v>
      </c>
      <c r="DB59" s="4" t="str">
        <f t="shared" si="131"/>
        <v>999:99.99</v>
      </c>
      <c r="DC59" s="4" t="str">
        <f t="shared" si="132"/>
        <v>999:99.99</v>
      </c>
      <c r="DD59" s="4" t="str">
        <f t="shared" si="133"/>
        <v>999:99.99</v>
      </c>
      <c r="DE59" s="4" t="str">
        <f t="shared" si="134"/>
        <v>999:99.99</v>
      </c>
      <c r="DF59" s="4" t="str">
        <f t="shared" si="135"/>
        <v>999:99.99</v>
      </c>
      <c r="DG59" s="4" t="str">
        <f t="shared" si="136"/>
        <v>999:99.99</v>
      </c>
      <c r="DH59" s="4" t="str">
        <f t="shared" si="137"/>
        <v>999:99.99</v>
      </c>
      <c r="DI59" s="4" t="str">
        <f t="shared" si="138"/>
        <v>999:99.99</v>
      </c>
      <c r="DJ59" s="4">
        <f t="shared" si="75"/>
        <v>0</v>
      </c>
      <c r="DK59" s="4">
        <f t="shared" si="76"/>
        <v>0</v>
      </c>
      <c r="DL59" s="4">
        <f t="shared" si="77"/>
        <v>0</v>
      </c>
      <c r="DM59" s="4" t="str">
        <f t="shared" si="139"/>
        <v>19000100</v>
      </c>
      <c r="DN59" s="4" t="str">
        <f t="shared" si="140"/>
        <v/>
      </c>
      <c r="DU59" s="4" t="str">
        <f t="shared" si="141"/>
        <v/>
      </c>
      <c r="DV59" s="4" t="str">
        <f t="shared" si="142"/>
        <v/>
      </c>
    </row>
    <row r="60" spans="1:126" ht="16.5" customHeight="1">
      <c r="A60" s="7" t="str">
        <f t="shared" si="78"/>
        <v/>
      </c>
      <c r="B60" s="81"/>
      <c r="C60" s="7" t="s">
        <v>192</v>
      </c>
      <c r="D60" s="82"/>
      <c r="E60" s="82"/>
      <c r="F60" s="82"/>
      <c r="G60" s="82"/>
      <c r="H60" s="149" t="str">
        <f t="shared" si="51"/>
        <v/>
      </c>
      <c r="I60" s="126"/>
      <c r="J60" s="113"/>
      <c r="K60" s="163"/>
      <c r="L60" s="126"/>
      <c r="M60" s="113"/>
      <c r="N60" s="163"/>
      <c r="O60" s="126"/>
      <c r="P60" s="113"/>
      <c r="Q60" s="163"/>
      <c r="R60" s="126"/>
      <c r="S60" s="113"/>
      <c r="T60" s="163"/>
      <c r="U60" s="126"/>
      <c r="V60" s="113"/>
      <c r="W60" s="163"/>
      <c r="X60" s="126"/>
      <c r="Y60" s="113"/>
      <c r="Z60" s="163"/>
      <c r="AA60" s="126"/>
      <c r="AB60" s="113"/>
      <c r="AC60" s="163"/>
      <c r="AD60" s="126"/>
      <c r="AE60" s="113"/>
      <c r="AF60" s="163"/>
      <c r="AG60" s="126"/>
      <c r="AH60" s="113"/>
      <c r="AI60" s="163"/>
      <c r="AJ60" s="126"/>
      <c r="AK60" s="113"/>
      <c r="AL60" s="126"/>
      <c r="AM60" s="113"/>
      <c r="AN60" s="7" t="str">
        <f t="shared" si="87"/>
        <v/>
      </c>
      <c r="AO60" s="154" t="str">
        <f t="shared" si="88"/>
        <v/>
      </c>
      <c r="AP60" s="154" t="str">
        <f>IF(B60="","",IF(DN60&gt;17,"一般",IF(ISERROR(VLOOKUP(DN60,DO$6:$DP$22,2,0)),"",VLOOKUP(DN60,DO$6:$DP$22,2,0))))</f>
        <v/>
      </c>
      <c r="AQ60" s="150" t="str">
        <f t="shared" si="52"/>
        <v/>
      </c>
      <c r="AR60" s="11">
        <f t="shared" si="89"/>
        <v>0</v>
      </c>
      <c r="AS60" s="11">
        <f t="shared" si="90"/>
        <v>0</v>
      </c>
      <c r="AT60" s="11">
        <f t="shared" si="91"/>
        <v>0</v>
      </c>
      <c r="AU60" s="11">
        <f t="shared" si="92"/>
        <v>0</v>
      </c>
      <c r="AV60" s="11">
        <f t="shared" si="93"/>
        <v>0</v>
      </c>
      <c r="AW60" s="11">
        <f t="shared" si="94"/>
        <v>0</v>
      </c>
      <c r="AX60" s="11">
        <f t="shared" si="95"/>
        <v>0</v>
      </c>
      <c r="AY60" s="11">
        <f t="shared" si="96"/>
        <v>0</v>
      </c>
      <c r="AZ60" s="11">
        <f t="shared" si="97"/>
        <v>0</v>
      </c>
      <c r="BA60" s="11">
        <f t="shared" si="98"/>
        <v>0</v>
      </c>
      <c r="BB60" s="11">
        <f t="shared" si="99"/>
        <v>0</v>
      </c>
      <c r="BC60" s="4" t="str">
        <f t="shared" si="100"/>
        <v/>
      </c>
      <c r="BD60" s="4" t="str">
        <f t="shared" si="101"/>
        <v/>
      </c>
      <c r="BG60" s="4">
        <f t="shared" si="15"/>
        <v>0</v>
      </c>
      <c r="BH60" s="4">
        <f t="shared" si="80"/>
        <v>0</v>
      </c>
      <c r="BI60" s="4" t="str">
        <f t="shared" si="54"/>
        <v/>
      </c>
      <c r="BJ60" s="4" t="str">
        <f t="shared" si="16"/>
        <v/>
      </c>
      <c r="BK60" s="11">
        <f t="shared" si="102"/>
        <v>0</v>
      </c>
      <c r="BL60" s="4" t="str">
        <f t="shared" si="55"/>
        <v/>
      </c>
      <c r="BM60" s="4">
        <v>0</v>
      </c>
      <c r="BN60" s="4" t="str">
        <f t="shared" si="103"/>
        <v xml:space="preserve"> </v>
      </c>
      <c r="BO60" s="4" t="str">
        <f t="shared" si="19"/>
        <v xml:space="preserve">  </v>
      </c>
      <c r="BP60" s="4" t="str">
        <f t="shared" si="104"/>
        <v/>
      </c>
      <c r="BQ60" s="4" t="str">
        <f t="shared" si="105"/>
        <v/>
      </c>
      <c r="BR60" s="4" t="str">
        <f t="shared" si="106"/>
        <v/>
      </c>
      <c r="BS60" s="4" t="str">
        <f t="shared" si="107"/>
        <v/>
      </c>
      <c r="BT60" s="4" t="str">
        <f t="shared" si="108"/>
        <v/>
      </c>
      <c r="BU60" s="4" t="str">
        <f t="shared" si="109"/>
        <v/>
      </c>
      <c r="BV60" s="4" t="str">
        <f t="shared" si="110"/>
        <v/>
      </c>
      <c r="BW60" s="4" t="str">
        <f t="shared" si="111"/>
        <v/>
      </c>
      <c r="BX60" s="4" t="str">
        <f t="shared" si="112"/>
        <v/>
      </c>
      <c r="BY60" s="4" t="str">
        <f t="shared" si="113"/>
        <v/>
      </c>
      <c r="BZ60" s="4" t="str">
        <f t="shared" si="114"/>
        <v/>
      </c>
      <c r="CA60" s="4" t="str">
        <f t="shared" si="115"/>
        <v/>
      </c>
      <c r="CB60" s="4" t="str">
        <f t="shared" si="116"/>
        <v/>
      </c>
      <c r="CC60" s="4" t="str">
        <f t="shared" si="117"/>
        <v/>
      </c>
      <c r="CD60" s="4" t="str">
        <f t="shared" si="118"/>
        <v/>
      </c>
      <c r="CE60" s="4" t="str">
        <f t="shared" si="119"/>
        <v/>
      </c>
      <c r="CF60" s="4" t="str">
        <f t="shared" si="120"/>
        <v/>
      </c>
      <c r="CG60" s="4" t="str">
        <f t="shared" si="121"/>
        <v/>
      </c>
      <c r="CH60" s="4" t="str">
        <f t="shared" si="122"/>
        <v/>
      </c>
      <c r="CI60" s="4" t="str">
        <f t="shared" si="123"/>
        <v/>
      </c>
      <c r="CJ60" s="4" t="str">
        <f t="shared" si="124"/>
        <v/>
      </c>
      <c r="CK60" s="4" t="str">
        <f t="shared" si="125"/>
        <v/>
      </c>
      <c r="CL60" s="4" t="str">
        <f t="shared" si="126"/>
        <v/>
      </c>
      <c r="CM60" s="4" t="str">
        <f t="shared" si="64"/>
        <v/>
      </c>
      <c r="CN60" s="4" t="str">
        <f t="shared" si="65"/>
        <v/>
      </c>
      <c r="CO60" s="4" t="str">
        <f t="shared" si="66"/>
        <v/>
      </c>
      <c r="CP60" s="4" t="str">
        <f t="shared" si="67"/>
        <v/>
      </c>
      <c r="CQ60" s="4" t="str">
        <f t="shared" si="68"/>
        <v/>
      </c>
      <c r="CR60" s="4" t="str">
        <f t="shared" si="69"/>
        <v/>
      </c>
      <c r="CS60" s="4" t="str">
        <f t="shared" si="70"/>
        <v/>
      </c>
      <c r="CT60" s="4" t="str">
        <f t="shared" si="71"/>
        <v/>
      </c>
      <c r="CU60" s="4" t="str">
        <f t="shared" si="72"/>
        <v/>
      </c>
      <c r="CV60" s="4" t="str">
        <f t="shared" si="73"/>
        <v/>
      </c>
      <c r="CW60" s="4" t="str">
        <f t="shared" si="74"/>
        <v/>
      </c>
      <c r="CX60" s="4">
        <f t="shared" si="127"/>
        <v>0</v>
      </c>
      <c r="CY60" s="4" t="str">
        <f t="shared" si="128"/>
        <v>999:99.99</v>
      </c>
      <c r="CZ60" s="4" t="str">
        <f t="shared" si="129"/>
        <v>999:99.99</v>
      </c>
      <c r="DA60" s="4" t="str">
        <f t="shared" si="130"/>
        <v>999:99.99</v>
      </c>
      <c r="DB60" s="4" t="str">
        <f t="shared" si="131"/>
        <v>999:99.99</v>
      </c>
      <c r="DC60" s="4" t="str">
        <f t="shared" si="132"/>
        <v>999:99.99</v>
      </c>
      <c r="DD60" s="4" t="str">
        <f t="shared" si="133"/>
        <v>999:99.99</v>
      </c>
      <c r="DE60" s="4" t="str">
        <f t="shared" si="134"/>
        <v>999:99.99</v>
      </c>
      <c r="DF60" s="4" t="str">
        <f t="shared" si="135"/>
        <v>999:99.99</v>
      </c>
      <c r="DG60" s="4" t="str">
        <f t="shared" si="136"/>
        <v>999:99.99</v>
      </c>
      <c r="DH60" s="4" t="str">
        <f t="shared" si="137"/>
        <v>999:99.99</v>
      </c>
      <c r="DI60" s="4" t="str">
        <f t="shared" si="138"/>
        <v>999:99.99</v>
      </c>
      <c r="DJ60" s="4">
        <f t="shared" si="75"/>
        <v>0</v>
      </c>
      <c r="DK60" s="4">
        <f t="shared" si="76"/>
        <v>0</v>
      </c>
      <c r="DL60" s="4">
        <f t="shared" si="77"/>
        <v>0</v>
      </c>
      <c r="DM60" s="4" t="str">
        <f t="shared" si="139"/>
        <v>19000100</v>
      </c>
      <c r="DN60" s="4" t="str">
        <f t="shared" si="140"/>
        <v/>
      </c>
      <c r="DU60" s="4" t="str">
        <f t="shared" si="141"/>
        <v/>
      </c>
      <c r="DV60" s="4" t="str">
        <f t="shared" si="142"/>
        <v/>
      </c>
    </row>
    <row r="61" spans="1:126" ht="16.5" customHeight="1">
      <c r="A61" s="7" t="str">
        <f t="shared" si="78"/>
        <v/>
      </c>
      <c r="B61" s="81"/>
      <c r="C61" s="7" t="s">
        <v>192</v>
      </c>
      <c r="D61" s="82"/>
      <c r="E61" s="82"/>
      <c r="F61" s="82"/>
      <c r="G61" s="82"/>
      <c r="H61" s="149" t="str">
        <f t="shared" si="51"/>
        <v/>
      </c>
      <c r="I61" s="126"/>
      <c r="J61" s="113"/>
      <c r="K61" s="163"/>
      <c r="L61" s="126"/>
      <c r="M61" s="113"/>
      <c r="N61" s="163"/>
      <c r="O61" s="126"/>
      <c r="P61" s="113"/>
      <c r="Q61" s="163"/>
      <c r="R61" s="126"/>
      <c r="S61" s="113"/>
      <c r="T61" s="163"/>
      <c r="U61" s="126"/>
      <c r="V61" s="113"/>
      <c r="W61" s="163"/>
      <c r="X61" s="126"/>
      <c r="Y61" s="113"/>
      <c r="Z61" s="163"/>
      <c r="AA61" s="126"/>
      <c r="AB61" s="113"/>
      <c r="AC61" s="163"/>
      <c r="AD61" s="126"/>
      <c r="AE61" s="113"/>
      <c r="AF61" s="163"/>
      <c r="AG61" s="126"/>
      <c r="AH61" s="113"/>
      <c r="AI61" s="163"/>
      <c r="AJ61" s="126"/>
      <c r="AK61" s="113"/>
      <c r="AL61" s="126"/>
      <c r="AM61" s="113"/>
      <c r="AN61" s="7" t="str">
        <f t="shared" si="87"/>
        <v/>
      </c>
      <c r="AO61" s="154" t="str">
        <f t="shared" si="88"/>
        <v/>
      </c>
      <c r="AP61" s="154" t="str">
        <f>IF(B61="","",IF(DN61&gt;17,"一般",IF(ISERROR(VLOOKUP(DN61,DO$6:$DP$22,2,0)),"",VLOOKUP(DN61,DO$6:$DP$22,2,0))))</f>
        <v/>
      </c>
      <c r="AQ61" s="150" t="str">
        <f t="shared" si="52"/>
        <v/>
      </c>
      <c r="AR61" s="11">
        <f t="shared" si="89"/>
        <v>0</v>
      </c>
      <c r="AS61" s="11">
        <f t="shared" si="90"/>
        <v>0</v>
      </c>
      <c r="AT61" s="11">
        <f t="shared" si="91"/>
        <v>0</v>
      </c>
      <c r="AU61" s="11">
        <f t="shared" si="92"/>
        <v>0</v>
      </c>
      <c r="AV61" s="11">
        <f t="shared" si="93"/>
        <v>0</v>
      </c>
      <c r="AW61" s="11">
        <f t="shared" si="94"/>
        <v>0</v>
      </c>
      <c r="AX61" s="11">
        <f t="shared" si="95"/>
        <v>0</v>
      </c>
      <c r="AY61" s="11">
        <f t="shared" si="96"/>
        <v>0</v>
      </c>
      <c r="AZ61" s="11">
        <f t="shared" si="97"/>
        <v>0</v>
      </c>
      <c r="BA61" s="11">
        <f t="shared" si="98"/>
        <v>0</v>
      </c>
      <c r="BB61" s="11">
        <f t="shared" si="99"/>
        <v>0</v>
      </c>
      <c r="BC61" s="4" t="str">
        <f t="shared" si="100"/>
        <v/>
      </c>
      <c r="BD61" s="4" t="str">
        <f t="shared" si="101"/>
        <v/>
      </c>
      <c r="BG61" s="4">
        <f t="shared" si="15"/>
        <v>0</v>
      </c>
      <c r="BH61" s="4">
        <f t="shared" si="80"/>
        <v>0</v>
      </c>
      <c r="BI61" s="4" t="str">
        <f t="shared" si="54"/>
        <v/>
      </c>
      <c r="BJ61" s="4" t="str">
        <f t="shared" si="16"/>
        <v/>
      </c>
      <c r="BK61" s="11">
        <f t="shared" si="102"/>
        <v>0</v>
      </c>
      <c r="BL61" s="4" t="str">
        <f t="shared" si="55"/>
        <v/>
      </c>
      <c r="BM61" s="4">
        <v>0</v>
      </c>
      <c r="BN61" s="4" t="str">
        <f t="shared" si="103"/>
        <v xml:space="preserve"> </v>
      </c>
      <c r="BO61" s="4" t="str">
        <f t="shared" si="19"/>
        <v xml:space="preserve">  </v>
      </c>
      <c r="BP61" s="4" t="str">
        <f t="shared" si="104"/>
        <v/>
      </c>
      <c r="BQ61" s="4" t="str">
        <f t="shared" si="105"/>
        <v/>
      </c>
      <c r="BR61" s="4" t="str">
        <f t="shared" si="106"/>
        <v/>
      </c>
      <c r="BS61" s="4" t="str">
        <f t="shared" si="107"/>
        <v/>
      </c>
      <c r="BT61" s="4" t="str">
        <f t="shared" si="108"/>
        <v/>
      </c>
      <c r="BU61" s="4" t="str">
        <f t="shared" si="109"/>
        <v/>
      </c>
      <c r="BV61" s="4" t="str">
        <f t="shared" si="110"/>
        <v/>
      </c>
      <c r="BW61" s="4" t="str">
        <f t="shared" si="111"/>
        <v/>
      </c>
      <c r="BX61" s="4" t="str">
        <f t="shared" si="112"/>
        <v/>
      </c>
      <c r="BY61" s="4" t="str">
        <f t="shared" si="113"/>
        <v/>
      </c>
      <c r="BZ61" s="4" t="str">
        <f t="shared" si="114"/>
        <v/>
      </c>
      <c r="CA61" s="4" t="str">
        <f t="shared" si="115"/>
        <v/>
      </c>
      <c r="CB61" s="4" t="str">
        <f t="shared" si="116"/>
        <v/>
      </c>
      <c r="CC61" s="4" t="str">
        <f t="shared" si="117"/>
        <v/>
      </c>
      <c r="CD61" s="4" t="str">
        <f t="shared" si="118"/>
        <v/>
      </c>
      <c r="CE61" s="4" t="str">
        <f t="shared" si="119"/>
        <v/>
      </c>
      <c r="CF61" s="4" t="str">
        <f t="shared" si="120"/>
        <v/>
      </c>
      <c r="CG61" s="4" t="str">
        <f t="shared" si="121"/>
        <v/>
      </c>
      <c r="CH61" s="4" t="str">
        <f t="shared" si="122"/>
        <v/>
      </c>
      <c r="CI61" s="4" t="str">
        <f t="shared" si="123"/>
        <v/>
      </c>
      <c r="CJ61" s="4" t="str">
        <f t="shared" si="124"/>
        <v/>
      </c>
      <c r="CK61" s="4" t="str">
        <f t="shared" si="125"/>
        <v/>
      </c>
      <c r="CL61" s="4" t="str">
        <f t="shared" si="126"/>
        <v/>
      </c>
      <c r="CM61" s="4" t="str">
        <f t="shared" si="64"/>
        <v/>
      </c>
      <c r="CN61" s="4" t="str">
        <f t="shared" si="65"/>
        <v/>
      </c>
      <c r="CO61" s="4" t="str">
        <f t="shared" si="66"/>
        <v/>
      </c>
      <c r="CP61" s="4" t="str">
        <f t="shared" si="67"/>
        <v/>
      </c>
      <c r="CQ61" s="4" t="str">
        <f t="shared" si="68"/>
        <v/>
      </c>
      <c r="CR61" s="4" t="str">
        <f t="shared" si="69"/>
        <v/>
      </c>
      <c r="CS61" s="4" t="str">
        <f t="shared" si="70"/>
        <v/>
      </c>
      <c r="CT61" s="4" t="str">
        <f t="shared" si="71"/>
        <v/>
      </c>
      <c r="CU61" s="4" t="str">
        <f t="shared" si="72"/>
        <v/>
      </c>
      <c r="CV61" s="4" t="str">
        <f t="shared" si="73"/>
        <v/>
      </c>
      <c r="CW61" s="4" t="str">
        <f t="shared" si="74"/>
        <v/>
      </c>
      <c r="CX61" s="4">
        <f t="shared" si="127"/>
        <v>0</v>
      </c>
      <c r="CY61" s="4" t="str">
        <f t="shared" si="128"/>
        <v>999:99.99</v>
      </c>
      <c r="CZ61" s="4" t="str">
        <f t="shared" si="129"/>
        <v>999:99.99</v>
      </c>
      <c r="DA61" s="4" t="str">
        <f t="shared" si="130"/>
        <v>999:99.99</v>
      </c>
      <c r="DB61" s="4" t="str">
        <f t="shared" si="131"/>
        <v>999:99.99</v>
      </c>
      <c r="DC61" s="4" t="str">
        <f t="shared" si="132"/>
        <v>999:99.99</v>
      </c>
      <c r="DD61" s="4" t="str">
        <f t="shared" si="133"/>
        <v>999:99.99</v>
      </c>
      <c r="DE61" s="4" t="str">
        <f t="shared" si="134"/>
        <v>999:99.99</v>
      </c>
      <c r="DF61" s="4" t="str">
        <f t="shared" si="135"/>
        <v>999:99.99</v>
      </c>
      <c r="DG61" s="4" t="str">
        <f t="shared" si="136"/>
        <v>999:99.99</v>
      </c>
      <c r="DH61" s="4" t="str">
        <f t="shared" si="137"/>
        <v>999:99.99</v>
      </c>
      <c r="DI61" s="4" t="str">
        <f t="shared" si="138"/>
        <v>999:99.99</v>
      </c>
      <c r="DJ61" s="4">
        <f t="shared" si="75"/>
        <v>0</v>
      </c>
      <c r="DK61" s="4">
        <f t="shared" si="76"/>
        <v>0</v>
      </c>
      <c r="DL61" s="4">
        <f t="shared" si="77"/>
        <v>0</v>
      </c>
      <c r="DM61" s="4" t="str">
        <f t="shared" si="139"/>
        <v>19000100</v>
      </c>
      <c r="DN61" s="4" t="str">
        <f t="shared" si="140"/>
        <v/>
      </c>
      <c r="DU61" s="4" t="str">
        <f t="shared" si="141"/>
        <v/>
      </c>
      <c r="DV61" s="4" t="str">
        <f t="shared" si="142"/>
        <v/>
      </c>
    </row>
    <row r="62" spans="1:126" ht="16.5" customHeight="1">
      <c r="A62" s="7" t="str">
        <f t="shared" si="78"/>
        <v/>
      </c>
      <c r="B62" s="81"/>
      <c r="C62" s="7" t="s">
        <v>192</v>
      </c>
      <c r="D62" s="82"/>
      <c r="E62" s="82"/>
      <c r="F62" s="82"/>
      <c r="G62" s="82"/>
      <c r="H62" s="149" t="str">
        <f t="shared" si="51"/>
        <v/>
      </c>
      <c r="I62" s="126"/>
      <c r="J62" s="113"/>
      <c r="K62" s="163"/>
      <c r="L62" s="126"/>
      <c r="M62" s="113"/>
      <c r="N62" s="163"/>
      <c r="O62" s="126"/>
      <c r="P62" s="113"/>
      <c r="Q62" s="163"/>
      <c r="R62" s="126"/>
      <c r="S62" s="113"/>
      <c r="T62" s="163"/>
      <c r="U62" s="126"/>
      <c r="V62" s="113"/>
      <c r="W62" s="163"/>
      <c r="X62" s="126"/>
      <c r="Y62" s="113"/>
      <c r="Z62" s="163"/>
      <c r="AA62" s="126"/>
      <c r="AB62" s="113"/>
      <c r="AC62" s="163"/>
      <c r="AD62" s="126"/>
      <c r="AE62" s="113"/>
      <c r="AF62" s="163"/>
      <c r="AG62" s="126"/>
      <c r="AH62" s="113"/>
      <c r="AI62" s="163"/>
      <c r="AJ62" s="126"/>
      <c r="AK62" s="113"/>
      <c r="AL62" s="126"/>
      <c r="AM62" s="113"/>
      <c r="AN62" s="7" t="str">
        <f t="shared" si="87"/>
        <v/>
      </c>
      <c r="AO62" s="154" t="str">
        <f t="shared" si="88"/>
        <v/>
      </c>
      <c r="AP62" s="154" t="str">
        <f>IF(B62="","",IF(DN62&gt;17,"一般",IF(ISERROR(VLOOKUP(DN62,DO$6:$DP$22,2,0)),"",VLOOKUP(DN62,DO$6:$DP$22,2,0))))</f>
        <v/>
      </c>
      <c r="AQ62" s="150" t="str">
        <f t="shared" si="52"/>
        <v/>
      </c>
      <c r="AR62" s="11">
        <f t="shared" si="89"/>
        <v>0</v>
      </c>
      <c r="AS62" s="11">
        <f t="shared" si="90"/>
        <v>0</v>
      </c>
      <c r="AT62" s="11">
        <f t="shared" si="91"/>
        <v>0</v>
      </c>
      <c r="AU62" s="11">
        <f t="shared" si="92"/>
        <v>0</v>
      </c>
      <c r="AV62" s="11">
        <f t="shared" si="93"/>
        <v>0</v>
      </c>
      <c r="AW62" s="11">
        <f t="shared" si="94"/>
        <v>0</v>
      </c>
      <c r="AX62" s="11">
        <f t="shared" si="95"/>
        <v>0</v>
      </c>
      <c r="AY62" s="11">
        <f t="shared" si="96"/>
        <v>0</v>
      </c>
      <c r="AZ62" s="11">
        <f t="shared" si="97"/>
        <v>0</v>
      </c>
      <c r="BA62" s="11">
        <f t="shared" si="98"/>
        <v>0</v>
      </c>
      <c r="BB62" s="11">
        <f t="shared" si="99"/>
        <v>0</v>
      </c>
      <c r="BC62" s="4" t="str">
        <f t="shared" si="100"/>
        <v/>
      </c>
      <c r="BD62" s="4" t="str">
        <f t="shared" si="101"/>
        <v/>
      </c>
      <c r="BG62" s="4">
        <f t="shared" si="15"/>
        <v>0</v>
      </c>
      <c r="BH62" s="4">
        <f t="shared" si="80"/>
        <v>0</v>
      </c>
      <c r="BI62" s="4" t="str">
        <f t="shared" si="54"/>
        <v/>
      </c>
      <c r="BJ62" s="4" t="str">
        <f t="shared" si="16"/>
        <v/>
      </c>
      <c r="BK62" s="11">
        <f t="shared" si="102"/>
        <v>0</v>
      </c>
      <c r="BL62" s="4" t="str">
        <f t="shared" si="55"/>
        <v/>
      </c>
      <c r="BM62" s="4">
        <v>0</v>
      </c>
      <c r="BN62" s="4" t="str">
        <f t="shared" si="103"/>
        <v xml:space="preserve"> </v>
      </c>
      <c r="BO62" s="4" t="str">
        <f t="shared" si="19"/>
        <v xml:space="preserve">  </v>
      </c>
      <c r="BP62" s="4" t="str">
        <f t="shared" si="104"/>
        <v/>
      </c>
      <c r="BQ62" s="4" t="str">
        <f t="shared" si="105"/>
        <v/>
      </c>
      <c r="BR62" s="4" t="str">
        <f t="shared" si="106"/>
        <v/>
      </c>
      <c r="BS62" s="4" t="str">
        <f t="shared" si="107"/>
        <v/>
      </c>
      <c r="BT62" s="4" t="str">
        <f t="shared" si="108"/>
        <v/>
      </c>
      <c r="BU62" s="4" t="str">
        <f t="shared" si="109"/>
        <v/>
      </c>
      <c r="BV62" s="4" t="str">
        <f t="shared" si="110"/>
        <v/>
      </c>
      <c r="BW62" s="4" t="str">
        <f t="shared" si="111"/>
        <v/>
      </c>
      <c r="BX62" s="4" t="str">
        <f t="shared" si="112"/>
        <v/>
      </c>
      <c r="BY62" s="4" t="str">
        <f t="shared" si="113"/>
        <v/>
      </c>
      <c r="BZ62" s="4" t="str">
        <f t="shared" si="114"/>
        <v/>
      </c>
      <c r="CA62" s="4" t="str">
        <f t="shared" si="115"/>
        <v/>
      </c>
      <c r="CB62" s="4" t="str">
        <f t="shared" si="116"/>
        <v/>
      </c>
      <c r="CC62" s="4" t="str">
        <f t="shared" si="117"/>
        <v/>
      </c>
      <c r="CD62" s="4" t="str">
        <f t="shared" si="118"/>
        <v/>
      </c>
      <c r="CE62" s="4" t="str">
        <f t="shared" si="119"/>
        <v/>
      </c>
      <c r="CF62" s="4" t="str">
        <f t="shared" si="120"/>
        <v/>
      </c>
      <c r="CG62" s="4" t="str">
        <f t="shared" si="121"/>
        <v/>
      </c>
      <c r="CH62" s="4" t="str">
        <f t="shared" si="122"/>
        <v/>
      </c>
      <c r="CI62" s="4" t="str">
        <f t="shared" si="123"/>
        <v/>
      </c>
      <c r="CJ62" s="4" t="str">
        <f t="shared" si="124"/>
        <v/>
      </c>
      <c r="CK62" s="4" t="str">
        <f t="shared" si="125"/>
        <v/>
      </c>
      <c r="CL62" s="4" t="str">
        <f t="shared" si="126"/>
        <v/>
      </c>
      <c r="CM62" s="4" t="str">
        <f t="shared" si="64"/>
        <v/>
      </c>
      <c r="CN62" s="4" t="str">
        <f t="shared" si="65"/>
        <v/>
      </c>
      <c r="CO62" s="4" t="str">
        <f t="shared" si="66"/>
        <v/>
      </c>
      <c r="CP62" s="4" t="str">
        <f t="shared" si="67"/>
        <v/>
      </c>
      <c r="CQ62" s="4" t="str">
        <f t="shared" si="68"/>
        <v/>
      </c>
      <c r="CR62" s="4" t="str">
        <f t="shared" si="69"/>
        <v/>
      </c>
      <c r="CS62" s="4" t="str">
        <f t="shared" si="70"/>
        <v/>
      </c>
      <c r="CT62" s="4" t="str">
        <f t="shared" si="71"/>
        <v/>
      </c>
      <c r="CU62" s="4" t="str">
        <f t="shared" si="72"/>
        <v/>
      </c>
      <c r="CV62" s="4" t="str">
        <f t="shared" si="73"/>
        <v/>
      </c>
      <c r="CW62" s="4" t="str">
        <f t="shared" si="74"/>
        <v/>
      </c>
      <c r="CX62" s="4">
        <f t="shared" si="127"/>
        <v>0</v>
      </c>
      <c r="CY62" s="4" t="str">
        <f t="shared" si="128"/>
        <v>999:99.99</v>
      </c>
      <c r="CZ62" s="4" t="str">
        <f t="shared" si="129"/>
        <v>999:99.99</v>
      </c>
      <c r="DA62" s="4" t="str">
        <f t="shared" si="130"/>
        <v>999:99.99</v>
      </c>
      <c r="DB62" s="4" t="str">
        <f t="shared" si="131"/>
        <v>999:99.99</v>
      </c>
      <c r="DC62" s="4" t="str">
        <f t="shared" si="132"/>
        <v>999:99.99</v>
      </c>
      <c r="DD62" s="4" t="str">
        <f t="shared" si="133"/>
        <v>999:99.99</v>
      </c>
      <c r="DE62" s="4" t="str">
        <f t="shared" si="134"/>
        <v>999:99.99</v>
      </c>
      <c r="DF62" s="4" t="str">
        <f t="shared" si="135"/>
        <v>999:99.99</v>
      </c>
      <c r="DG62" s="4" t="str">
        <f t="shared" si="136"/>
        <v>999:99.99</v>
      </c>
      <c r="DH62" s="4" t="str">
        <f t="shared" si="137"/>
        <v>999:99.99</v>
      </c>
      <c r="DI62" s="4" t="str">
        <f t="shared" si="138"/>
        <v>999:99.99</v>
      </c>
      <c r="DJ62" s="4">
        <f t="shared" si="75"/>
        <v>0</v>
      </c>
      <c r="DK62" s="4">
        <f t="shared" si="76"/>
        <v>0</v>
      </c>
      <c r="DL62" s="4">
        <f t="shared" si="77"/>
        <v>0</v>
      </c>
      <c r="DM62" s="4" t="str">
        <f t="shared" si="139"/>
        <v>19000100</v>
      </c>
      <c r="DN62" s="4" t="str">
        <f t="shared" si="140"/>
        <v/>
      </c>
      <c r="DU62" s="4" t="str">
        <f t="shared" si="141"/>
        <v/>
      </c>
      <c r="DV62" s="4" t="str">
        <f t="shared" si="142"/>
        <v/>
      </c>
    </row>
    <row r="63" spans="1:126" ht="16.5" customHeight="1">
      <c r="A63" s="7" t="str">
        <f t="shared" si="78"/>
        <v/>
      </c>
      <c r="B63" s="81"/>
      <c r="C63" s="7" t="s">
        <v>192</v>
      </c>
      <c r="D63" s="82"/>
      <c r="E63" s="82"/>
      <c r="F63" s="82"/>
      <c r="G63" s="82"/>
      <c r="H63" s="149" t="str">
        <f t="shared" si="51"/>
        <v/>
      </c>
      <c r="I63" s="126"/>
      <c r="J63" s="113"/>
      <c r="K63" s="163"/>
      <c r="L63" s="126"/>
      <c r="M63" s="113"/>
      <c r="N63" s="163"/>
      <c r="O63" s="126"/>
      <c r="P63" s="113"/>
      <c r="Q63" s="163"/>
      <c r="R63" s="126"/>
      <c r="S63" s="113"/>
      <c r="T63" s="163"/>
      <c r="U63" s="126"/>
      <c r="V63" s="113"/>
      <c r="W63" s="163"/>
      <c r="X63" s="126"/>
      <c r="Y63" s="113"/>
      <c r="Z63" s="163"/>
      <c r="AA63" s="126"/>
      <c r="AB63" s="113"/>
      <c r="AC63" s="163"/>
      <c r="AD63" s="126"/>
      <c r="AE63" s="113"/>
      <c r="AF63" s="163"/>
      <c r="AG63" s="126"/>
      <c r="AH63" s="113"/>
      <c r="AI63" s="163"/>
      <c r="AJ63" s="126"/>
      <c r="AK63" s="113"/>
      <c r="AL63" s="126"/>
      <c r="AM63" s="113"/>
      <c r="AN63" s="7" t="str">
        <f t="shared" si="87"/>
        <v/>
      </c>
      <c r="AO63" s="154" t="str">
        <f t="shared" si="88"/>
        <v/>
      </c>
      <c r="AP63" s="154" t="str">
        <f>IF(B63="","",IF(DN63&gt;17,"一般",IF(ISERROR(VLOOKUP(DN63,DO$6:$DP$22,2,0)),"",VLOOKUP(DN63,DO$6:$DP$22,2,0))))</f>
        <v/>
      </c>
      <c r="AQ63" s="150" t="str">
        <f t="shared" si="52"/>
        <v/>
      </c>
      <c r="AR63" s="11">
        <f t="shared" si="89"/>
        <v>0</v>
      </c>
      <c r="AS63" s="11">
        <f t="shared" si="90"/>
        <v>0</v>
      </c>
      <c r="AT63" s="11">
        <f t="shared" si="91"/>
        <v>0</v>
      </c>
      <c r="AU63" s="11">
        <f t="shared" si="92"/>
        <v>0</v>
      </c>
      <c r="AV63" s="11">
        <f t="shared" si="93"/>
        <v>0</v>
      </c>
      <c r="AW63" s="11">
        <f t="shared" si="94"/>
        <v>0</v>
      </c>
      <c r="AX63" s="11">
        <f t="shared" si="95"/>
        <v>0</v>
      </c>
      <c r="AY63" s="11">
        <f t="shared" si="96"/>
        <v>0</v>
      </c>
      <c r="AZ63" s="11">
        <f t="shared" si="97"/>
        <v>0</v>
      </c>
      <c r="BA63" s="11">
        <f t="shared" si="98"/>
        <v>0</v>
      </c>
      <c r="BB63" s="11">
        <f t="shared" si="99"/>
        <v>0</v>
      </c>
      <c r="BC63" s="4" t="str">
        <f t="shared" si="100"/>
        <v/>
      </c>
      <c r="BD63" s="4" t="str">
        <f t="shared" si="101"/>
        <v/>
      </c>
      <c r="BG63" s="4">
        <f t="shared" si="15"/>
        <v>0</v>
      </c>
      <c r="BH63" s="4">
        <f t="shared" si="80"/>
        <v>0</v>
      </c>
      <c r="BI63" s="4" t="str">
        <f t="shared" si="54"/>
        <v/>
      </c>
      <c r="BJ63" s="4" t="str">
        <f t="shared" si="16"/>
        <v/>
      </c>
      <c r="BK63" s="11">
        <f t="shared" si="102"/>
        <v>0</v>
      </c>
      <c r="BL63" s="4" t="str">
        <f t="shared" si="55"/>
        <v/>
      </c>
      <c r="BM63" s="4">
        <v>0</v>
      </c>
      <c r="BN63" s="4" t="str">
        <f t="shared" si="103"/>
        <v xml:space="preserve"> </v>
      </c>
      <c r="BO63" s="4" t="str">
        <f t="shared" si="19"/>
        <v xml:space="preserve">  </v>
      </c>
      <c r="BP63" s="4" t="str">
        <f t="shared" si="104"/>
        <v/>
      </c>
      <c r="BQ63" s="4" t="str">
        <f t="shared" si="105"/>
        <v/>
      </c>
      <c r="BR63" s="4" t="str">
        <f t="shared" si="106"/>
        <v/>
      </c>
      <c r="BS63" s="4" t="str">
        <f t="shared" si="107"/>
        <v/>
      </c>
      <c r="BT63" s="4" t="str">
        <f t="shared" si="108"/>
        <v/>
      </c>
      <c r="BU63" s="4" t="str">
        <f t="shared" si="109"/>
        <v/>
      </c>
      <c r="BV63" s="4" t="str">
        <f t="shared" si="110"/>
        <v/>
      </c>
      <c r="BW63" s="4" t="str">
        <f t="shared" si="111"/>
        <v/>
      </c>
      <c r="BX63" s="4" t="str">
        <f t="shared" si="112"/>
        <v/>
      </c>
      <c r="BY63" s="4" t="str">
        <f t="shared" si="113"/>
        <v/>
      </c>
      <c r="BZ63" s="4" t="str">
        <f t="shared" si="114"/>
        <v/>
      </c>
      <c r="CA63" s="4" t="str">
        <f t="shared" si="115"/>
        <v/>
      </c>
      <c r="CB63" s="4" t="str">
        <f t="shared" si="116"/>
        <v/>
      </c>
      <c r="CC63" s="4" t="str">
        <f t="shared" si="117"/>
        <v/>
      </c>
      <c r="CD63" s="4" t="str">
        <f t="shared" si="118"/>
        <v/>
      </c>
      <c r="CE63" s="4" t="str">
        <f t="shared" si="119"/>
        <v/>
      </c>
      <c r="CF63" s="4" t="str">
        <f t="shared" si="120"/>
        <v/>
      </c>
      <c r="CG63" s="4" t="str">
        <f t="shared" si="121"/>
        <v/>
      </c>
      <c r="CH63" s="4" t="str">
        <f t="shared" si="122"/>
        <v/>
      </c>
      <c r="CI63" s="4" t="str">
        <f t="shared" si="123"/>
        <v/>
      </c>
      <c r="CJ63" s="4" t="str">
        <f t="shared" si="124"/>
        <v/>
      </c>
      <c r="CK63" s="4" t="str">
        <f t="shared" si="125"/>
        <v/>
      </c>
      <c r="CL63" s="4" t="str">
        <f t="shared" si="126"/>
        <v/>
      </c>
      <c r="CM63" s="4" t="str">
        <f t="shared" si="64"/>
        <v/>
      </c>
      <c r="CN63" s="4" t="str">
        <f t="shared" si="65"/>
        <v/>
      </c>
      <c r="CO63" s="4" t="str">
        <f t="shared" si="66"/>
        <v/>
      </c>
      <c r="CP63" s="4" t="str">
        <f t="shared" si="67"/>
        <v/>
      </c>
      <c r="CQ63" s="4" t="str">
        <f t="shared" si="68"/>
        <v/>
      </c>
      <c r="CR63" s="4" t="str">
        <f t="shared" si="69"/>
        <v/>
      </c>
      <c r="CS63" s="4" t="str">
        <f t="shared" si="70"/>
        <v/>
      </c>
      <c r="CT63" s="4" t="str">
        <f t="shared" si="71"/>
        <v/>
      </c>
      <c r="CU63" s="4" t="str">
        <f t="shared" si="72"/>
        <v/>
      </c>
      <c r="CV63" s="4" t="str">
        <f t="shared" si="73"/>
        <v/>
      </c>
      <c r="CW63" s="4" t="str">
        <f t="shared" si="74"/>
        <v/>
      </c>
      <c r="CX63" s="4">
        <f t="shared" si="127"/>
        <v>0</v>
      </c>
      <c r="CY63" s="4" t="str">
        <f t="shared" si="128"/>
        <v>999:99.99</v>
      </c>
      <c r="CZ63" s="4" t="str">
        <f t="shared" si="129"/>
        <v>999:99.99</v>
      </c>
      <c r="DA63" s="4" t="str">
        <f t="shared" si="130"/>
        <v>999:99.99</v>
      </c>
      <c r="DB63" s="4" t="str">
        <f t="shared" si="131"/>
        <v>999:99.99</v>
      </c>
      <c r="DC63" s="4" t="str">
        <f t="shared" si="132"/>
        <v>999:99.99</v>
      </c>
      <c r="DD63" s="4" t="str">
        <f t="shared" si="133"/>
        <v>999:99.99</v>
      </c>
      <c r="DE63" s="4" t="str">
        <f t="shared" si="134"/>
        <v>999:99.99</v>
      </c>
      <c r="DF63" s="4" t="str">
        <f t="shared" si="135"/>
        <v>999:99.99</v>
      </c>
      <c r="DG63" s="4" t="str">
        <f t="shared" si="136"/>
        <v>999:99.99</v>
      </c>
      <c r="DH63" s="4" t="str">
        <f t="shared" si="137"/>
        <v>999:99.99</v>
      </c>
      <c r="DI63" s="4" t="str">
        <f t="shared" si="138"/>
        <v>999:99.99</v>
      </c>
      <c r="DJ63" s="4">
        <f t="shared" si="75"/>
        <v>0</v>
      </c>
      <c r="DK63" s="4">
        <f t="shared" si="76"/>
        <v>0</v>
      </c>
      <c r="DL63" s="4">
        <f t="shared" si="77"/>
        <v>0</v>
      </c>
      <c r="DM63" s="4" t="str">
        <f t="shared" si="139"/>
        <v>19000100</v>
      </c>
      <c r="DN63" s="4" t="str">
        <f t="shared" si="140"/>
        <v/>
      </c>
      <c r="DU63" s="4" t="str">
        <f t="shared" si="141"/>
        <v/>
      </c>
      <c r="DV63" s="4" t="str">
        <f t="shared" si="142"/>
        <v/>
      </c>
    </row>
    <row r="64" spans="1:126" ht="16.5" customHeight="1">
      <c r="A64" s="7" t="str">
        <f t="shared" si="78"/>
        <v/>
      </c>
      <c r="B64" s="81"/>
      <c r="C64" s="7" t="s">
        <v>192</v>
      </c>
      <c r="D64" s="82"/>
      <c r="E64" s="82"/>
      <c r="F64" s="82"/>
      <c r="G64" s="82"/>
      <c r="H64" s="149" t="str">
        <f t="shared" si="51"/>
        <v/>
      </c>
      <c r="I64" s="126"/>
      <c r="J64" s="113"/>
      <c r="K64" s="163"/>
      <c r="L64" s="126"/>
      <c r="M64" s="113"/>
      <c r="N64" s="163"/>
      <c r="O64" s="126"/>
      <c r="P64" s="113"/>
      <c r="Q64" s="163"/>
      <c r="R64" s="126"/>
      <c r="S64" s="113"/>
      <c r="T64" s="163"/>
      <c r="U64" s="126"/>
      <c r="V64" s="113"/>
      <c r="W64" s="163"/>
      <c r="X64" s="126"/>
      <c r="Y64" s="113"/>
      <c r="Z64" s="163"/>
      <c r="AA64" s="126"/>
      <c r="AB64" s="113"/>
      <c r="AC64" s="163"/>
      <c r="AD64" s="126"/>
      <c r="AE64" s="113"/>
      <c r="AF64" s="163"/>
      <c r="AG64" s="126"/>
      <c r="AH64" s="113"/>
      <c r="AI64" s="163"/>
      <c r="AJ64" s="126"/>
      <c r="AK64" s="113"/>
      <c r="AL64" s="126"/>
      <c r="AM64" s="113"/>
      <c r="AN64" s="7" t="str">
        <f t="shared" si="87"/>
        <v/>
      </c>
      <c r="AO64" s="154" t="str">
        <f t="shared" si="88"/>
        <v/>
      </c>
      <c r="AP64" s="154" t="str">
        <f>IF(B64="","",IF(DN64&gt;17,"一般",IF(ISERROR(VLOOKUP(DN64,DO$6:$DP$22,2,0)),"",VLOOKUP(DN64,DO$6:$DP$22,2,0))))</f>
        <v/>
      </c>
      <c r="AQ64" s="150" t="str">
        <f t="shared" si="52"/>
        <v/>
      </c>
      <c r="AR64" s="11">
        <f t="shared" si="89"/>
        <v>0</v>
      </c>
      <c r="AS64" s="11">
        <f t="shared" si="90"/>
        <v>0</v>
      </c>
      <c r="AT64" s="11">
        <f t="shared" si="91"/>
        <v>0</v>
      </c>
      <c r="AU64" s="11">
        <f t="shared" si="92"/>
        <v>0</v>
      </c>
      <c r="AV64" s="11">
        <f t="shared" si="93"/>
        <v>0</v>
      </c>
      <c r="AW64" s="11">
        <f t="shared" si="94"/>
        <v>0</v>
      </c>
      <c r="AX64" s="11">
        <f t="shared" si="95"/>
        <v>0</v>
      </c>
      <c r="AY64" s="11">
        <f t="shared" si="96"/>
        <v>0</v>
      </c>
      <c r="AZ64" s="11">
        <f t="shared" si="97"/>
        <v>0</v>
      </c>
      <c r="BA64" s="11">
        <f t="shared" si="98"/>
        <v>0</v>
      </c>
      <c r="BB64" s="11">
        <f t="shared" si="99"/>
        <v>0</v>
      </c>
      <c r="BC64" s="4" t="str">
        <f t="shared" si="100"/>
        <v/>
      </c>
      <c r="BD64" s="4" t="str">
        <f t="shared" si="101"/>
        <v/>
      </c>
      <c r="BG64" s="4">
        <f t="shared" si="15"/>
        <v>0</v>
      </c>
      <c r="BH64" s="4">
        <f t="shared" si="80"/>
        <v>0</v>
      </c>
      <c r="BI64" s="4" t="str">
        <f t="shared" si="54"/>
        <v/>
      </c>
      <c r="BJ64" s="4" t="str">
        <f t="shared" si="16"/>
        <v/>
      </c>
      <c r="BK64" s="11">
        <f t="shared" si="102"/>
        <v>0</v>
      </c>
      <c r="BL64" s="4" t="str">
        <f t="shared" si="55"/>
        <v/>
      </c>
      <c r="BM64" s="4">
        <v>0</v>
      </c>
      <c r="BN64" s="4" t="str">
        <f t="shared" si="103"/>
        <v xml:space="preserve"> </v>
      </c>
      <c r="BO64" s="4" t="str">
        <f t="shared" si="19"/>
        <v xml:space="preserve">  </v>
      </c>
      <c r="BP64" s="4" t="str">
        <f t="shared" si="104"/>
        <v/>
      </c>
      <c r="BQ64" s="4" t="str">
        <f t="shared" si="105"/>
        <v/>
      </c>
      <c r="BR64" s="4" t="str">
        <f t="shared" si="106"/>
        <v/>
      </c>
      <c r="BS64" s="4" t="str">
        <f t="shared" si="107"/>
        <v/>
      </c>
      <c r="BT64" s="4" t="str">
        <f t="shared" si="108"/>
        <v/>
      </c>
      <c r="BU64" s="4" t="str">
        <f t="shared" si="109"/>
        <v/>
      </c>
      <c r="BV64" s="4" t="str">
        <f t="shared" si="110"/>
        <v/>
      </c>
      <c r="BW64" s="4" t="str">
        <f t="shared" si="111"/>
        <v/>
      </c>
      <c r="BX64" s="4" t="str">
        <f t="shared" si="112"/>
        <v/>
      </c>
      <c r="BY64" s="4" t="str">
        <f t="shared" si="113"/>
        <v/>
      </c>
      <c r="BZ64" s="4" t="str">
        <f t="shared" si="114"/>
        <v/>
      </c>
      <c r="CA64" s="4" t="str">
        <f t="shared" si="115"/>
        <v/>
      </c>
      <c r="CB64" s="4" t="str">
        <f t="shared" si="116"/>
        <v/>
      </c>
      <c r="CC64" s="4" t="str">
        <f t="shared" si="117"/>
        <v/>
      </c>
      <c r="CD64" s="4" t="str">
        <f t="shared" si="118"/>
        <v/>
      </c>
      <c r="CE64" s="4" t="str">
        <f t="shared" si="119"/>
        <v/>
      </c>
      <c r="CF64" s="4" t="str">
        <f t="shared" si="120"/>
        <v/>
      </c>
      <c r="CG64" s="4" t="str">
        <f t="shared" si="121"/>
        <v/>
      </c>
      <c r="CH64" s="4" t="str">
        <f t="shared" si="122"/>
        <v/>
      </c>
      <c r="CI64" s="4" t="str">
        <f t="shared" si="123"/>
        <v/>
      </c>
      <c r="CJ64" s="4" t="str">
        <f t="shared" si="124"/>
        <v/>
      </c>
      <c r="CK64" s="4" t="str">
        <f t="shared" si="125"/>
        <v/>
      </c>
      <c r="CL64" s="4" t="str">
        <f t="shared" si="126"/>
        <v/>
      </c>
      <c r="CM64" s="4" t="str">
        <f t="shared" si="64"/>
        <v/>
      </c>
      <c r="CN64" s="4" t="str">
        <f t="shared" si="65"/>
        <v/>
      </c>
      <c r="CO64" s="4" t="str">
        <f t="shared" si="66"/>
        <v/>
      </c>
      <c r="CP64" s="4" t="str">
        <f t="shared" si="67"/>
        <v/>
      </c>
      <c r="CQ64" s="4" t="str">
        <f t="shared" si="68"/>
        <v/>
      </c>
      <c r="CR64" s="4" t="str">
        <f t="shared" si="69"/>
        <v/>
      </c>
      <c r="CS64" s="4" t="str">
        <f t="shared" si="70"/>
        <v/>
      </c>
      <c r="CT64" s="4" t="str">
        <f t="shared" si="71"/>
        <v/>
      </c>
      <c r="CU64" s="4" t="str">
        <f t="shared" si="72"/>
        <v/>
      </c>
      <c r="CV64" s="4" t="str">
        <f t="shared" si="73"/>
        <v/>
      </c>
      <c r="CW64" s="4" t="str">
        <f t="shared" si="74"/>
        <v/>
      </c>
      <c r="CX64" s="4">
        <f t="shared" si="127"/>
        <v>0</v>
      </c>
      <c r="CY64" s="4" t="str">
        <f t="shared" si="128"/>
        <v>999:99.99</v>
      </c>
      <c r="CZ64" s="4" t="str">
        <f t="shared" si="129"/>
        <v>999:99.99</v>
      </c>
      <c r="DA64" s="4" t="str">
        <f t="shared" si="130"/>
        <v>999:99.99</v>
      </c>
      <c r="DB64" s="4" t="str">
        <f t="shared" si="131"/>
        <v>999:99.99</v>
      </c>
      <c r="DC64" s="4" t="str">
        <f t="shared" si="132"/>
        <v>999:99.99</v>
      </c>
      <c r="DD64" s="4" t="str">
        <f t="shared" si="133"/>
        <v>999:99.99</v>
      </c>
      <c r="DE64" s="4" t="str">
        <f t="shared" si="134"/>
        <v>999:99.99</v>
      </c>
      <c r="DF64" s="4" t="str">
        <f t="shared" si="135"/>
        <v>999:99.99</v>
      </c>
      <c r="DG64" s="4" t="str">
        <f t="shared" si="136"/>
        <v>999:99.99</v>
      </c>
      <c r="DH64" s="4" t="str">
        <f t="shared" si="137"/>
        <v>999:99.99</v>
      </c>
      <c r="DI64" s="4" t="str">
        <f t="shared" si="138"/>
        <v>999:99.99</v>
      </c>
      <c r="DJ64" s="4">
        <f t="shared" si="75"/>
        <v>0</v>
      </c>
      <c r="DK64" s="4">
        <f t="shared" si="76"/>
        <v>0</v>
      </c>
      <c r="DL64" s="4">
        <f t="shared" si="77"/>
        <v>0</v>
      </c>
      <c r="DM64" s="4" t="str">
        <f t="shared" si="139"/>
        <v>19000100</v>
      </c>
      <c r="DN64" s="4" t="str">
        <f t="shared" si="140"/>
        <v/>
      </c>
      <c r="DU64" s="4" t="str">
        <f t="shared" si="141"/>
        <v/>
      </c>
      <c r="DV64" s="4" t="str">
        <f t="shared" si="142"/>
        <v/>
      </c>
    </row>
    <row r="65" spans="1:126" ht="16.5" customHeight="1">
      <c r="A65" s="7" t="str">
        <f t="shared" si="78"/>
        <v/>
      </c>
      <c r="B65" s="81"/>
      <c r="C65" s="7" t="s">
        <v>192</v>
      </c>
      <c r="D65" s="82"/>
      <c r="E65" s="82"/>
      <c r="F65" s="82"/>
      <c r="G65" s="82"/>
      <c r="H65" s="149" t="str">
        <f t="shared" si="51"/>
        <v/>
      </c>
      <c r="I65" s="126"/>
      <c r="J65" s="113"/>
      <c r="K65" s="163"/>
      <c r="L65" s="126"/>
      <c r="M65" s="113"/>
      <c r="N65" s="163"/>
      <c r="O65" s="126"/>
      <c r="P65" s="113"/>
      <c r="Q65" s="163"/>
      <c r="R65" s="126"/>
      <c r="S65" s="113"/>
      <c r="T65" s="163"/>
      <c r="U65" s="126"/>
      <c r="V65" s="113"/>
      <c r="W65" s="163"/>
      <c r="X65" s="126"/>
      <c r="Y65" s="113"/>
      <c r="Z65" s="163"/>
      <c r="AA65" s="126"/>
      <c r="AB65" s="113"/>
      <c r="AC65" s="163"/>
      <c r="AD65" s="126"/>
      <c r="AE65" s="113"/>
      <c r="AF65" s="163"/>
      <c r="AG65" s="126"/>
      <c r="AH65" s="113"/>
      <c r="AI65" s="163"/>
      <c r="AJ65" s="126"/>
      <c r="AK65" s="113"/>
      <c r="AL65" s="126"/>
      <c r="AM65" s="113"/>
      <c r="AN65" s="7" t="str">
        <f t="shared" si="87"/>
        <v/>
      </c>
      <c r="AO65" s="154" t="str">
        <f t="shared" si="88"/>
        <v/>
      </c>
      <c r="AP65" s="154" t="str">
        <f>IF(B65="","",IF(DN65&gt;17,"一般",IF(ISERROR(VLOOKUP(DN65,DO$6:$DP$22,2,0)),"",VLOOKUP(DN65,DO$6:$DP$22,2,0))))</f>
        <v/>
      </c>
      <c r="AQ65" s="150" t="str">
        <f t="shared" si="52"/>
        <v/>
      </c>
      <c r="AR65" s="11">
        <f t="shared" si="89"/>
        <v>0</v>
      </c>
      <c r="AS65" s="11">
        <f t="shared" si="90"/>
        <v>0</v>
      </c>
      <c r="AT65" s="11">
        <f t="shared" si="91"/>
        <v>0</v>
      </c>
      <c r="AU65" s="11">
        <f t="shared" si="92"/>
        <v>0</v>
      </c>
      <c r="AV65" s="11">
        <f t="shared" si="93"/>
        <v>0</v>
      </c>
      <c r="AW65" s="11">
        <f t="shared" si="94"/>
        <v>0</v>
      </c>
      <c r="AX65" s="11">
        <f t="shared" si="95"/>
        <v>0</v>
      </c>
      <c r="AY65" s="11">
        <f t="shared" si="96"/>
        <v>0</v>
      </c>
      <c r="AZ65" s="11">
        <f t="shared" si="97"/>
        <v>0</v>
      </c>
      <c r="BA65" s="11">
        <f t="shared" si="98"/>
        <v>0</v>
      </c>
      <c r="BB65" s="11">
        <f t="shared" si="99"/>
        <v>0</v>
      </c>
      <c r="BC65" s="4" t="str">
        <f t="shared" si="100"/>
        <v/>
      </c>
      <c r="BD65" s="4" t="str">
        <f t="shared" si="101"/>
        <v/>
      </c>
      <c r="BG65" s="4">
        <f t="shared" si="15"/>
        <v>0</v>
      </c>
      <c r="BH65" s="4">
        <f t="shared" si="80"/>
        <v>0</v>
      </c>
      <c r="BI65" s="4" t="str">
        <f t="shared" si="54"/>
        <v/>
      </c>
      <c r="BJ65" s="4" t="str">
        <f t="shared" si="16"/>
        <v/>
      </c>
      <c r="BK65" s="11">
        <f t="shared" si="102"/>
        <v>0</v>
      </c>
      <c r="BL65" s="4" t="str">
        <f t="shared" si="55"/>
        <v/>
      </c>
      <c r="BM65" s="4">
        <v>0</v>
      </c>
      <c r="BN65" s="4" t="str">
        <f t="shared" si="103"/>
        <v xml:space="preserve"> </v>
      </c>
      <c r="BO65" s="4" t="str">
        <f t="shared" si="19"/>
        <v xml:space="preserve">  </v>
      </c>
      <c r="BP65" s="4" t="str">
        <f t="shared" si="104"/>
        <v/>
      </c>
      <c r="BQ65" s="4" t="str">
        <f t="shared" si="105"/>
        <v/>
      </c>
      <c r="BR65" s="4" t="str">
        <f t="shared" si="106"/>
        <v/>
      </c>
      <c r="BS65" s="4" t="str">
        <f t="shared" si="107"/>
        <v/>
      </c>
      <c r="BT65" s="4" t="str">
        <f t="shared" si="108"/>
        <v/>
      </c>
      <c r="BU65" s="4" t="str">
        <f t="shared" si="109"/>
        <v/>
      </c>
      <c r="BV65" s="4" t="str">
        <f t="shared" si="110"/>
        <v/>
      </c>
      <c r="BW65" s="4" t="str">
        <f t="shared" si="111"/>
        <v/>
      </c>
      <c r="BX65" s="4" t="str">
        <f t="shared" si="112"/>
        <v/>
      </c>
      <c r="BY65" s="4" t="str">
        <f t="shared" si="113"/>
        <v/>
      </c>
      <c r="BZ65" s="4" t="str">
        <f t="shared" si="114"/>
        <v/>
      </c>
      <c r="CA65" s="4" t="str">
        <f t="shared" si="115"/>
        <v/>
      </c>
      <c r="CB65" s="4" t="str">
        <f t="shared" si="116"/>
        <v/>
      </c>
      <c r="CC65" s="4" t="str">
        <f t="shared" si="117"/>
        <v/>
      </c>
      <c r="CD65" s="4" t="str">
        <f t="shared" si="118"/>
        <v/>
      </c>
      <c r="CE65" s="4" t="str">
        <f t="shared" si="119"/>
        <v/>
      </c>
      <c r="CF65" s="4" t="str">
        <f t="shared" si="120"/>
        <v/>
      </c>
      <c r="CG65" s="4" t="str">
        <f t="shared" si="121"/>
        <v/>
      </c>
      <c r="CH65" s="4" t="str">
        <f t="shared" si="122"/>
        <v/>
      </c>
      <c r="CI65" s="4" t="str">
        <f t="shared" si="123"/>
        <v/>
      </c>
      <c r="CJ65" s="4" t="str">
        <f t="shared" si="124"/>
        <v/>
      </c>
      <c r="CK65" s="4" t="str">
        <f t="shared" si="125"/>
        <v/>
      </c>
      <c r="CL65" s="4" t="str">
        <f t="shared" si="126"/>
        <v/>
      </c>
      <c r="CM65" s="4" t="str">
        <f t="shared" si="64"/>
        <v/>
      </c>
      <c r="CN65" s="4" t="str">
        <f t="shared" si="65"/>
        <v/>
      </c>
      <c r="CO65" s="4" t="str">
        <f t="shared" si="66"/>
        <v/>
      </c>
      <c r="CP65" s="4" t="str">
        <f t="shared" si="67"/>
        <v/>
      </c>
      <c r="CQ65" s="4" t="str">
        <f t="shared" si="68"/>
        <v/>
      </c>
      <c r="CR65" s="4" t="str">
        <f t="shared" si="69"/>
        <v/>
      </c>
      <c r="CS65" s="4" t="str">
        <f t="shared" si="70"/>
        <v/>
      </c>
      <c r="CT65" s="4" t="str">
        <f t="shared" si="71"/>
        <v/>
      </c>
      <c r="CU65" s="4" t="str">
        <f t="shared" si="72"/>
        <v/>
      </c>
      <c r="CV65" s="4" t="str">
        <f t="shared" si="73"/>
        <v/>
      </c>
      <c r="CW65" s="4" t="str">
        <f t="shared" si="74"/>
        <v/>
      </c>
      <c r="CX65" s="4">
        <f t="shared" si="127"/>
        <v>0</v>
      </c>
      <c r="CY65" s="4" t="str">
        <f t="shared" si="128"/>
        <v>999:99.99</v>
      </c>
      <c r="CZ65" s="4" t="str">
        <f t="shared" si="129"/>
        <v>999:99.99</v>
      </c>
      <c r="DA65" s="4" t="str">
        <f t="shared" si="130"/>
        <v>999:99.99</v>
      </c>
      <c r="DB65" s="4" t="str">
        <f t="shared" si="131"/>
        <v>999:99.99</v>
      </c>
      <c r="DC65" s="4" t="str">
        <f t="shared" si="132"/>
        <v>999:99.99</v>
      </c>
      <c r="DD65" s="4" t="str">
        <f t="shared" si="133"/>
        <v>999:99.99</v>
      </c>
      <c r="DE65" s="4" t="str">
        <f t="shared" si="134"/>
        <v>999:99.99</v>
      </c>
      <c r="DF65" s="4" t="str">
        <f t="shared" si="135"/>
        <v>999:99.99</v>
      </c>
      <c r="DG65" s="4" t="str">
        <f t="shared" si="136"/>
        <v>999:99.99</v>
      </c>
      <c r="DH65" s="4" t="str">
        <f t="shared" si="137"/>
        <v>999:99.99</v>
      </c>
      <c r="DI65" s="4" t="str">
        <f t="shared" si="138"/>
        <v>999:99.99</v>
      </c>
      <c r="DJ65" s="4">
        <f t="shared" si="75"/>
        <v>0</v>
      </c>
      <c r="DK65" s="4">
        <f t="shared" si="76"/>
        <v>0</v>
      </c>
      <c r="DL65" s="4">
        <f t="shared" si="77"/>
        <v>0</v>
      </c>
      <c r="DM65" s="4" t="str">
        <f t="shared" si="139"/>
        <v>19000100</v>
      </c>
      <c r="DN65" s="4" t="str">
        <f t="shared" si="140"/>
        <v/>
      </c>
      <c r="DU65" s="4" t="str">
        <f t="shared" si="141"/>
        <v/>
      </c>
      <c r="DV65" s="4" t="str">
        <f t="shared" si="142"/>
        <v/>
      </c>
    </row>
    <row r="66" spans="1:126" ht="16.5" customHeight="1">
      <c r="A66" s="3"/>
      <c r="B66" s="1"/>
      <c r="C66" s="1"/>
      <c r="D66" s="1"/>
      <c r="E66" s="1"/>
      <c r="F66" s="1"/>
      <c r="G66" s="1"/>
      <c r="H66" s="152"/>
      <c r="K66" s="4"/>
      <c r="Q66" s="4"/>
      <c r="AO66" s="155"/>
      <c r="AP66" s="155"/>
      <c r="AQ66" s="150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H66" s="4">
        <f t="shared" si="80"/>
        <v>0</v>
      </c>
      <c r="BI66" s="4" t="str">
        <f t="shared" si="54"/>
        <v/>
      </c>
      <c r="BK66" s="11">
        <f>60-COUNTIF(BG6:BG65,0)</f>
        <v>0</v>
      </c>
      <c r="BX66" s="4" t="str">
        <f t="shared" si="112"/>
        <v/>
      </c>
      <c r="BY66" s="4" t="str">
        <f t="shared" si="113"/>
        <v/>
      </c>
      <c r="CI66" s="4" t="str">
        <f t="shared" si="123"/>
        <v/>
      </c>
      <c r="CJ66" s="4" t="str">
        <f t="shared" si="124"/>
        <v/>
      </c>
      <c r="DJ66" s="4">
        <f t="shared" si="75"/>
        <v>0</v>
      </c>
      <c r="DK66" s="4">
        <f t="shared" si="76"/>
        <v>0</v>
      </c>
      <c r="DL66" s="4">
        <f t="shared" si="77"/>
        <v>0</v>
      </c>
    </row>
    <row r="67" spans="1:126" ht="16.5" customHeight="1">
      <c r="A67" s="2" t="s">
        <v>40</v>
      </c>
      <c r="H67" s="153"/>
      <c r="I67" s="109" t="s">
        <v>98</v>
      </c>
      <c r="J67" s="7" t="s">
        <v>21</v>
      </c>
      <c r="K67" s="109" t="s">
        <v>283</v>
      </c>
      <c r="L67" s="109" t="s">
        <v>98</v>
      </c>
      <c r="M67" s="7" t="s">
        <v>21</v>
      </c>
      <c r="N67" s="109" t="s">
        <v>283</v>
      </c>
      <c r="O67" s="109" t="s">
        <v>98</v>
      </c>
      <c r="P67" s="7" t="s">
        <v>21</v>
      </c>
      <c r="Q67" s="109" t="s">
        <v>283</v>
      </c>
      <c r="R67" s="109" t="s">
        <v>98</v>
      </c>
      <c r="S67" s="7" t="s">
        <v>21</v>
      </c>
      <c r="T67" s="109" t="s">
        <v>283</v>
      </c>
      <c r="U67" s="109" t="s">
        <v>98</v>
      </c>
      <c r="V67" s="7" t="s">
        <v>21</v>
      </c>
      <c r="W67" s="109" t="s">
        <v>283</v>
      </c>
      <c r="X67" s="109" t="s">
        <v>98</v>
      </c>
      <c r="Y67" s="7" t="s">
        <v>21</v>
      </c>
      <c r="Z67" s="109" t="s">
        <v>283</v>
      </c>
      <c r="AA67" s="109" t="s">
        <v>98</v>
      </c>
      <c r="AB67" s="7" t="s">
        <v>21</v>
      </c>
      <c r="AC67" s="109" t="s">
        <v>283</v>
      </c>
      <c r="AD67" s="109" t="s">
        <v>98</v>
      </c>
      <c r="AE67" s="7" t="s">
        <v>21</v>
      </c>
      <c r="AF67" s="109" t="s">
        <v>283</v>
      </c>
      <c r="AG67" s="109" t="s">
        <v>98</v>
      </c>
      <c r="AH67" s="7" t="s">
        <v>21</v>
      </c>
      <c r="AI67" s="109" t="s">
        <v>283</v>
      </c>
      <c r="AJ67" s="109" t="s">
        <v>98</v>
      </c>
      <c r="AK67" s="7" t="s">
        <v>21</v>
      </c>
      <c r="AL67" s="109" t="s">
        <v>98</v>
      </c>
      <c r="AM67" s="7" t="s">
        <v>21</v>
      </c>
      <c r="AO67" s="156"/>
      <c r="AP67" s="156"/>
      <c r="AQ67" s="150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E67" s="6">
        <v>0</v>
      </c>
      <c r="BH67" s="4">
        <f t="shared" si="80"/>
        <v>0</v>
      </c>
      <c r="BI67" s="4" t="str">
        <f t="shared" si="54"/>
        <v/>
      </c>
      <c r="BK67" s="11">
        <f>SUM(BK6:BK65)</f>
        <v>0</v>
      </c>
    </row>
    <row r="68" spans="1:126" ht="16.5" customHeight="1">
      <c r="A68" s="7" t="str">
        <f>IF(B68="","",1)</f>
        <v/>
      </c>
      <c r="B68" s="83"/>
      <c r="C68" s="7"/>
      <c r="D68" s="84"/>
      <c r="E68" s="84"/>
      <c r="F68" s="84"/>
      <c r="G68" s="84"/>
      <c r="H68" s="149" t="str">
        <f t="shared" si="51"/>
        <v/>
      </c>
      <c r="I68" s="129"/>
      <c r="J68" s="114"/>
      <c r="K68" s="164"/>
      <c r="L68" s="129"/>
      <c r="M68" s="114"/>
      <c r="N68" s="164"/>
      <c r="O68" s="129"/>
      <c r="P68" s="114"/>
      <c r="Q68" s="164" t="s">
        <v>284</v>
      </c>
      <c r="R68" s="129"/>
      <c r="S68" s="114"/>
      <c r="T68" s="164"/>
      <c r="U68" s="129"/>
      <c r="V68" s="114"/>
      <c r="W68" s="164"/>
      <c r="X68" s="129"/>
      <c r="Y68" s="114"/>
      <c r="Z68" s="164"/>
      <c r="AA68" s="129"/>
      <c r="AB68" s="114"/>
      <c r="AC68" s="164"/>
      <c r="AD68" s="129"/>
      <c r="AE68" s="114"/>
      <c r="AF68" s="164"/>
      <c r="AG68" s="129"/>
      <c r="AH68" s="114"/>
      <c r="AI68" s="164"/>
      <c r="AJ68" s="129"/>
      <c r="AK68" s="114"/>
      <c r="AL68" s="129"/>
      <c r="AM68" s="114"/>
      <c r="AN68" s="7" t="str">
        <f t="shared" ref="AN68:AN99" si="143">IF(B68="","",INT(($BJ$1-DM68)/10000))</f>
        <v/>
      </c>
      <c r="AO68" s="154" t="str">
        <f t="shared" ref="AO68:AO99" si="144">IF(B68="","",IF(AN68="一般","Ｅ",VLOOKUP(AP68,$DP$6:$DQ$23,2,0)))</f>
        <v/>
      </c>
      <c r="AP68" s="154" t="str">
        <f>IF(B68="","",IF(DN68&gt;17,"一般",IF(ISERROR(VLOOKUP(DN68,DO$6:$DP$22,2,0)),"",VLOOKUP(DN68,DO$6:$DP$22,2,0))))</f>
        <v/>
      </c>
      <c r="AQ68" s="150" t="str">
        <f t="shared" si="52"/>
        <v/>
      </c>
      <c r="AR68" s="11">
        <f t="shared" ref="AR68:AR99" si="145">IF(COUNTIF($I68:$AM68,$BE$6)&gt;1,1,0)</f>
        <v>0</v>
      </c>
      <c r="AS68" s="11">
        <f t="shared" ref="AS68:AS99" si="146">IF(COUNTIF($I68:$AM68,$BE$7)&gt;1,1,0)</f>
        <v>0</v>
      </c>
      <c r="AT68" s="11">
        <f t="shared" ref="AT68:AT99" si="147">IF(COUNTIF($I68:$AM68,$BE$8)&gt;1,1,0)</f>
        <v>0</v>
      </c>
      <c r="AU68" s="11">
        <f t="shared" ref="AU68:AU99" si="148">IF(COUNTIF($I68:$AM68,$BE$9)&gt;1,1,0)</f>
        <v>0</v>
      </c>
      <c r="AV68" s="11">
        <f t="shared" ref="AV68:AV99" si="149">IF(COUNTIF($I68:$AM68,$BE$10)&gt;1,1,0)</f>
        <v>0</v>
      </c>
      <c r="AW68" s="11">
        <f t="shared" ref="AW68:AW99" si="150">IF(COUNTIF($I68:$AM68,$BE$11)&gt;1,1,0)</f>
        <v>0</v>
      </c>
      <c r="AX68" s="11">
        <f t="shared" ref="AX68:AX99" si="151">IF(COUNTIF($I68:$AM68,$BE$12)&gt;1,1,0)</f>
        <v>0</v>
      </c>
      <c r="AY68" s="11">
        <f t="shared" ref="AY68:AY99" si="152">IF(COUNTIF($I68:$AM68,$BE$13)&gt;1,1,0)</f>
        <v>0</v>
      </c>
      <c r="AZ68" s="11">
        <f t="shared" ref="AZ68:AZ99" si="153">IF(COUNTIF($I68:$AM68,$BE$14)&gt;1,1,0)</f>
        <v>0</v>
      </c>
      <c r="BA68" s="11">
        <f t="shared" ref="BA68:BA99" si="154">IF(COUNTIF($I68:$AM68,$BE$15)&gt;1,1,0)</f>
        <v>0</v>
      </c>
      <c r="BB68" s="11">
        <f t="shared" ref="BB68:BB99" si="155">IF(COUNTIF($I68:$AM68,$BE$16)&gt;1,1,0)</f>
        <v>0</v>
      </c>
      <c r="BC68" s="4" t="str">
        <f t="shared" ref="BC68:BC99" si="156">TRIM(D68)</f>
        <v/>
      </c>
      <c r="BD68" s="4" t="str">
        <f t="shared" ref="BD68:BD99" si="157">TRIM(E68)</f>
        <v/>
      </c>
      <c r="BE68" s="6">
        <f>BE67+IF(BJ68="",0,1)</f>
        <v>0</v>
      </c>
      <c r="BF68" s="6" t="str">
        <f>IF(BJ68="","",BE68)</f>
        <v/>
      </c>
      <c r="BG68" s="4">
        <f t="shared" ref="BG68:BG127" si="158">LEN(BC68)+LEN(BD68)</f>
        <v>0</v>
      </c>
      <c r="BH68" s="4">
        <f t="shared" si="80"/>
        <v>0</v>
      </c>
      <c r="BI68" s="4" t="str">
        <f t="shared" si="54"/>
        <v/>
      </c>
      <c r="BJ68" s="4" t="str">
        <f t="shared" ref="BJ68:BJ127" si="159">BC68&amp;IF(OR(BG68&gt;4,BG68=0),"",REPT("  ",5-BG68))&amp;BD68</f>
        <v/>
      </c>
      <c r="BK68" s="11">
        <f t="shared" ref="BK68:BK99" si="160">COUNTA(I68,L68,O68,R68,U68,X68,AA68,AD68,AG68,AJ68,AL68)</f>
        <v>0</v>
      </c>
      <c r="BL68" s="4" t="str">
        <f t="shared" si="55"/>
        <v/>
      </c>
      <c r="BM68" s="4">
        <v>5</v>
      </c>
      <c r="BN68" s="4" t="str">
        <f t="shared" ref="BN68:BN99" si="161">F68&amp;" "&amp;G68</f>
        <v xml:space="preserve"> </v>
      </c>
      <c r="BO68" s="4" t="str">
        <f t="shared" ref="BO68:BO127" si="162">BC68&amp;"  "&amp;BD68</f>
        <v xml:space="preserve">  </v>
      </c>
      <c r="BP68" s="4" t="str">
        <f t="shared" ref="BP68:BP99" si="163">AN68</f>
        <v/>
      </c>
      <c r="BQ68" s="4" t="str">
        <f t="shared" ref="BQ68:BQ99" si="164">IF(I68="","",VLOOKUP(I68,$BE$6:$BF$20,2,0))</f>
        <v/>
      </c>
      <c r="BR68" s="4" t="str">
        <f t="shared" ref="BR68:BR99" si="165">IF(L68="","",VLOOKUP(L68,$BE$6:$BF$20,2,0))</f>
        <v/>
      </c>
      <c r="BS68" s="4" t="str">
        <f t="shared" ref="BS68:BS99" si="166">IF(O68="","",VLOOKUP(O68,$BE$6:$BF$20,2,0))</f>
        <v/>
      </c>
      <c r="BT68" s="4" t="str">
        <f t="shared" ref="BT68:BT99" si="167">IF(R68="","",VLOOKUP(R68,$BE$6:$BF$20,2,0))</f>
        <v/>
      </c>
      <c r="BU68" s="4" t="str">
        <f t="shared" ref="BU68:BU99" si="168">IF(U68="","",VLOOKUP(U68,$BE$6:$BF$20,2,0))</f>
        <v/>
      </c>
      <c r="BV68" s="4" t="str">
        <f t="shared" ref="BV68:BV99" si="169">IF(X68="","",VLOOKUP(X68,$BE$6:$BF$20,2,0))</f>
        <v/>
      </c>
      <c r="BW68" s="4" t="str">
        <f t="shared" ref="BW68:BW99" si="170">IF(AA68="","",VLOOKUP(AA68,$BE$6:$BF$20,2,0))</f>
        <v/>
      </c>
      <c r="BX68" s="4" t="str">
        <f t="shared" ref="BX68:BX99" si="171">IF(AD68="","",VLOOKUP(AD68,$BE$6:$BF$20,2,0))</f>
        <v/>
      </c>
      <c r="BY68" s="4" t="str">
        <f t="shared" ref="BY68:BY99" si="172">IF(AG68="","",VLOOKUP(AG68,$BE$6:$BF$20,2,0))</f>
        <v/>
      </c>
      <c r="BZ68" s="4" t="str">
        <f t="shared" ref="BZ68:BZ99" si="173">IF(AJ68="","",VLOOKUP(AJ68,$BE$6:$BF$20,2,0))</f>
        <v/>
      </c>
      <c r="CA68" s="4" t="str">
        <f t="shared" ref="CA68:CA99" si="174">IF(AL68="","",VLOOKUP(AL68,$BE$6:$BF$20,2,0))</f>
        <v/>
      </c>
      <c r="CB68" s="4" t="str">
        <f t="shared" ref="CB68:CB99" si="175">IF(I68="","",VALUE(LEFT(I68,3)))</f>
        <v/>
      </c>
      <c r="CC68" s="4" t="str">
        <f t="shared" ref="CC68:CC99" si="176">IF(L68="","",VALUE(LEFT(L68,3)))</f>
        <v/>
      </c>
      <c r="CD68" s="4" t="str">
        <f t="shared" ref="CD68:CD99" si="177">IF(O68="","",VALUE(LEFT(O68,3)))</f>
        <v/>
      </c>
      <c r="CE68" s="4" t="str">
        <f t="shared" ref="CE68:CE99" si="178">IF(R68="","",VALUE(LEFT(R68,3)))</f>
        <v/>
      </c>
      <c r="CF68" s="4" t="str">
        <f t="shared" ref="CF68:CF99" si="179">IF(U68="","",VALUE(LEFT(U68,3)))</f>
        <v/>
      </c>
      <c r="CG68" s="4" t="str">
        <f t="shared" ref="CG68:CG99" si="180">IF(X68="","",VALUE(LEFT(X68,3)))</f>
        <v/>
      </c>
      <c r="CH68" s="4" t="str">
        <f t="shared" ref="CH68:CH99" si="181">IF(AA68="","",VALUE(LEFT(AA68,3)))</f>
        <v/>
      </c>
      <c r="CI68" s="4" t="str">
        <f t="shared" ref="CI68:CI99" si="182">IF(AD68="","",VALUE(LEFT(AD68,3)))</f>
        <v/>
      </c>
      <c r="CJ68" s="4" t="str">
        <f t="shared" ref="CJ68:CJ99" si="183">IF(AG68="","",VALUE(LEFT(AG68,3)))</f>
        <v/>
      </c>
      <c r="CK68" s="4" t="str">
        <f t="shared" ref="CK68:CK99" si="184">IF(AJ68="","",VALUE(LEFT(AJ68,3)))</f>
        <v/>
      </c>
      <c r="CL68" s="4" t="str">
        <f t="shared" ref="CL68:CL99" si="185">IF(AL68="","",VALUE(LEFT(AL68,3)))</f>
        <v/>
      </c>
      <c r="CM68" s="4" t="str">
        <f t="shared" si="64"/>
        <v/>
      </c>
      <c r="CN68" s="4" t="str">
        <f t="shared" si="65"/>
        <v/>
      </c>
      <c r="CO68" s="4" t="str">
        <f t="shared" si="66"/>
        <v/>
      </c>
      <c r="CP68" s="4" t="str">
        <f t="shared" si="67"/>
        <v/>
      </c>
      <c r="CQ68" s="4" t="str">
        <f t="shared" si="68"/>
        <v/>
      </c>
      <c r="CR68" s="4" t="str">
        <f t="shared" si="69"/>
        <v/>
      </c>
      <c r="CS68" s="4" t="str">
        <f t="shared" si="70"/>
        <v/>
      </c>
      <c r="CT68" s="4" t="str">
        <f t="shared" si="71"/>
        <v/>
      </c>
      <c r="CU68" s="4" t="str">
        <f t="shared" si="72"/>
        <v/>
      </c>
      <c r="CV68" s="4" t="str">
        <f t="shared" si="73"/>
        <v/>
      </c>
      <c r="CW68" s="4" t="str">
        <f t="shared" si="74"/>
        <v/>
      </c>
      <c r="CX68" s="4">
        <f t="shared" ref="CX68:CX99" si="186">IF(C68="100歳",1,0)</f>
        <v>0</v>
      </c>
      <c r="CY68" s="4" t="str">
        <f t="shared" ref="CY68:CY99" si="187">IF(J68="","999:99.99"," "&amp;LEFT(RIGHT("  "&amp;TEXT(J68,"0.00"),7),2)&amp;":"&amp;RIGHT(TEXT(J68,"0.00"),5))</f>
        <v>999:99.99</v>
      </c>
      <c r="CZ68" s="4" t="str">
        <f t="shared" ref="CZ68:CZ99" si="188">IF(M68="","999:99.99"," "&amp;LEFT(RIGHT("  "&amp;TEXT(M68,"0.00"),7),2)&amp;":"&amp;RIGHT(TEXT(M68,"0.00"),5))</f>
        <v>999:99.99</v>
      </c>
      <c r="DA68" s="4" t="str">
        <f t="shared" ref="DA68:DA99" si="189">IF(P68="","999:99.99"," "&amp;LEFT(RIGHT("  "&amp;TEXT(P68,"0.00"),7),2)&amp;":"&amp;RIGHT(TEXT(P68,"0.00"),5))</f>
        <v>999:99.99</v>
      </c>
      <c r="DB68" s="4" t="str">
        <f t="shared" ref="DB68:DB99" si="190">IF(S68="","999:99.99"," "&amp;LEFT(RIGHT("  "&amp;TEXT(S68,"0.00"),7),2)&amp;":"&amp;RIGHT(TEXT(S68,"0.00"),5))</f>
        <v>999:99.99</v>
      </c>
      <c r="DC68" s="4" t="str">
        <f t="shared" ref="DC68:DC99" si="191">IF(V68="","999:99.99"," "&amp;LEFT(RIGHT("  "&amp;TEXT(V68,"0.00"),7),2)&amp;":"&amp;RIGHT(TEXT(V68,"0.00"),5))</f>
        <v>999:99.99</v>
      </c>
      <c r="DD68" s="4" t="str">
        <f t="shared" ref="DD68:DD99" si="192">IF(Y68="","999:99.99"," "&amp;LEFT(RIGHT("  "&amp;TEXT(Y68,"0.00"),7),2)&amp;":"&amp;RIGHT(TEXT(Y68,"0.00"),5))</f>
        <v>999:99.99</v>
      </c>
      <c r="DE68" s="4" t="str">
        <f t="shared" ref="DE68:DE99" si="193">IF(AB68="","999:99.99"," "&amp;LEFT(RIGHT("  "&amp;TEXT(AB68,"0.00"),7),2)&amp;":"&amp;RIGHT(TEXT(AB68,"0.00"),5))</f>
        <v>999:99.99</v>
      </c>
      <c r="DF68" s="4" t="str">
        <f t="shared" ref="DF68:DF99" si="194">IF(AE68="","999:99.99"," "&amp;LEFT(RIGHT("  "&amp;TEXT(AE68,"0.00"),7),2)&amp;":"&amp;RIGHT(TEXT(AE68,"0.00"),5))</f>
        <v>999:99.99</v>
      </c>
      <c r="DG68" s="4" t="str">
        <f t="shared" ref="DG68:DG99" si="195">IF(AH68="","999:99.99"," "&amp;LEFT(RIGHT("  "&amp;TEXT(AH68,"0.00"),7),2)&amp;":"&amp;RIGHT(TEXT(AH68,"0.00"),5))</f>
        <v>999:99.99</v>
      </c>
      <c r="DH68" s="4" t="str">
        <f t="shared" ref="DH68:DH99" si="196">IF(AK68="","999:99.99"," "&amp;LEFT(RIGHT("  "&amp;TEXT(AK68,"0.00"),7),2)&amp;":"&amp;RIGHT(TEXT(AK68,"0.00"),5))</f>
        <v>999:99.99</v>
      </c>
      <c r="DI68" s="4" t="str">
        <f t="shared" ref="DI68:DI99" si="197">IF(AM68="","999:99.99"," "&amp;LEFT(RIGHT("  "&amp;TEXT(AM68,"0.00"),7),2)&amp;":"&amp;RIGHT(TEXT(AM68,"0.00"),5))</f>
        <v>999:99.99</v>
      </c>
      <c r="DJ68" s="4">
        <f t="shared" ref="DJ68" si="198">IF(BK68=1,1,0)</f>
        <v>0</v>
      </c>
      <c r="DK68" s="4">
        <f t="shared" ref="DK68" si="199">IF(BK68=2,1,0)</f>
        <v>0</v>
      </c>
      <c r="DL68" s="4">
        <f t="shared" ref="DL68" si="200">IF(BK68=3,1,0)</f>
        <v>0</v>
      </c>
      <c r="DM68" s="4" t="str">
        <f t="shared" ref="DM68:DM99" si="201">YEAR(B68)&amp;RIGHT("0"&amp;MONTH(B68),2)&amp;RIGHT("0"&amp;DAY(B68),2)</f>
        <v>19000100</v>
      </c>
      <c r="DN68" s="4" t="str">
        <f t="shared" ref="DN68:DN99" si="202">IF(B68="","",INT(($BJ$2-DM68)/10000))</f>
        <v/>
      </c>
      <c r="DU68" s="4" t="str">
        <f t="shared" ref="DU68:DU99" si="203">IF(B68="","",IF(AP68="一般",5,IF(ISERROR(VLOOKUP($AP68,$DX$6:$DZ$20,2,0)),"",VLOOKUP($AP68,$DX$6:$DZ$20,2,0))))</f>
        <v/>
      </c>
      <c r="DV68" s="4" t="str">
        <f t="shared" ref="DV68:DV99" si="204">IF(B68="","",IF(DU68=5,0,IF(ISERROR(VLOOKUP($AP68,$DX$6:$DZ$20,3,0)),"",VLOOKUP($AP68,$DX$6:$DZ$20,3,0))))</f>
        <v/>
      </c>
    </row>
    <row r="69" spans="1:126" ht="16.5" customHeight="1">
      <c r="A69" s="7" t="str">
        <f t="shared" ref="A69:A127" si="205">IF(B69="","",A68+1)</f>
        <v/>
      </c>
      <c r="B69" s="83"/>
      <c r="C69" s="7" t="s">
        <v>192</v>
      </c>
      <c r="D69" s="84"/>
      <c r="E69" s="84"/>
      <c r="F69" s="84"/>
      <c r="G69" s="84"/>
      <c r="H69" s="149" t="str">
        <f t="shared" si="51"/>
        <v/>
      </c>
      <c r="I69" s="129"/>
      <c r="J69" s="114"/>
      <c r="K69" s="164"/>
      <c r="L69" s="129"/>
      <c r="M69" s="114"/>
      <c r="N69" s="164"/>
      <c r="O69" s="129"/>
      <c r="P69" s="114"/>
      <c r="Q69" s="164"/>
      <c r="R69" s="129"/>
      <c r="S69" s="114"/>
      <c r="T69" s="164"/>
      <c r="U69" s="129"/>
      <c r="V69" s="114"/>
      <c r="W69" s="164"/>
      <c r="X69" s="129"/>
      <c r="Y69" s="114"/>
      <c r="Z69" s="164"/>
      <c r="AA69" s="129"/>
      <c r="AB69" s="114"/>
      <c r="AC69" s="164"/>
      <c r="AD69" s="129"/>
      <c r="AE69" s="114"/>
      <c r="AF69" s="164"/>
      <c r="AG69" s="129"/>
      <c r="AH69" s="114"/>
      <c r="AI69" s="164"/>
      <c r="AJ69" s="129"/>
      <c r="AK69" s="114"/>
      <c r="AL69" s="129"/>
      <c r="AM69" s="114"/>
      <c r="AN69" s="7" t="str">
        <f t="shared" si="143"/>
        <v/>
      </c>
      <c r="AO69" s="154" t="str">
        <f t="shared" si="144"/>
        <v/>
      </c>
      <c r="AP69" s="154" t="str">
        <f>IF(B69="","",IF(DN69&gt;17,"一般",IF(ISERROR(VLOOKUP(DN69,DO$6:$DP$22,2,0)),"",VLOOKUP(DN69,DO$6:$DP$22,2,0))))</f>
        <v/>
      </c>
      <c r="AQ69" s="150" t="str">
        <f t="shared" si="52"/>
        <v/>
      </c>
      <c r="AR69" s="11">
        <f t="shared" si="145"/>
        <v>0</v>
      </c>
      <c r="AS69" s="11">
        <f t="shared" si="146"/>
        <v>0</v>
      </c>
      <c r="AT69" s="11">
        <f t="shared" si="147"/>
        <v>0</v>
      </c>
      <c r="AU69" s="11">
        <f t="shared" si="148"/>
        <v>0</v>
      </c>
      <c r="AV69" s="11">
        <f t="shared" si="149"/>
        <v>0</v>
      </c>
      <c r="AW69" s="11">
        <f t="shared" si="150"/>
        <v>0</v>
      </c>
      <c r="AX69" s="11">
        <f t="shared" si="151"/>
        <v>0</v>
      </c>
      <c r="AY69" s="11">
        <f t="shared" si="152"/>
        <v>0</v>
      </c>
      <c r="AZ69" s="11">
        <f t="shared" si="153"/>
        <v>0</v>
      </c>
      <c r="BA69" s="11">
        <f t="shared" si="154"/>
        <v>0</v>
      </c>
      <c r="BB69" s="11">
        <f t="shared" si="155"/>
        <v>0</v>
      </c>
      <c r="BC69" s="4" t="str">
        <f t="shared" si="156"/>
        <v/>
      </c>
      <c r="BD69" s="4" t="str">
        <f t="shared" si="157"/>
        <v/>
      </c>
      <c r="BE69" s="6">
        <f t="shared" ref="BE69:BE127" si="206">BE68+IF(BJ69="",0,1)</f>
        <v>0</v>
      </c>
      <c r="BF69" s="6" t="str">
        <f t="shared" ref="BF69:BF127" si="207">IF(BJ69="","",BE69)</f>
        <v/>
      </c>
      <c r="BG69" s="4">
        <f t="shared" si="158"/>
        <v>0</v>
      </c>
      <c r="BH69" s="4">
        <f t="shared" si="80"/>
        <v>0</v>
      </c>
      <c r="BI69" s="4" t="str">
        <f t="shared" si="54"/>
        <v/>
      </c>
      <c r="BJ69" s="4" t="str">
        <f t="shared" si="159"/>
        <v/>
      </c>
      <c r="BK69" s="11">
        <f t="shared" si="160"/>
        <v>0</v>
      </c>
      <c r="BL69" s="4" t="str">
        <f t="shared" si="55"/>
        <v/>
      </c>
      <c r="BM69" s="4">
        <v>5</v>
      </c>
      <c r="BN69" s="4" t="str">
        <f t="shared" si="161"/>
        <v xml:space="preserve"> </v>
      </c>
      <c r="BO69" s="4" t="str">
        <f t="shared" si="162"/>
        <v xml:space="preserve">  </v>
      </c>
      <c r="BP69" s="4" t="str">
        <f t="shared" si="163"/>
        <v/>
      </c>
      <c r="BQ69" s="4" t="str">
        <f t="shared" si="164"/>
        <v/>
      </c>
      <c r="BR69" s="4" t="str">
        <f t="shared" si="165"/>
        <v/>
      </c>
      <c r="BS69" s="4" t="str">
        <f t="shared" si="166"/>
        <v/>
      </c>
      <c r="BT69" s="4" t="str">
        <f t="shared" si="167"/>
        <v/>
      </c>
      <c r="BU69" s="4" t="str">
        <f t="shared" si="168"/>
        <v/>
      </c>
      <c r="BV69" s="4" t="str">
        <f t="shared" si="169"/>
        <v/>
      </c>
      <c r="BW69" s="4" t="str">
        <f t="shared" si="170"/>
        <v/>
      </c>
      <c r="BX69" s="4" t="str">
        <f t="shared" si="171"/>
        <v/>
      </c>
      <c r="BY69" s="4" t="str">
        <f t="shared" si="172"/>
        <v/>
      </c>
      <c r="BZ69" s="4" t="str">
        <f t="shared" si="173"/>
        <v/>
      </c>
      <c r="CA69" s="4" t="str">
        <f t="shared" si="174"/>
        <v/>
      </c>
      <c r="CB69" s="4" t="str">
        <f t="shared" si="175"/>
        <v/>
      </c>
      <c r="CC69" s="4" t="str">
        <f t="shared" si="176"/>
        <v/>
      </c>
      <c r="CD69" s="4" t="str">
        <f t="shared" si="177"/>
        <v/>
      </c>
      <c r="CE69" s="4" t="str">
        <f t="shared" si="178"/>
        <v/>
      </c>
      <c r="CF69" s="4" t="str">
        <f t="shared" si="179"/>
        <v/>
      </c>
      <c r="CG69" s="4" t="str">
        <f t="shared" si="180"/>
        <v/>
      </c>
      <c r="CH69" s="4" t="str">
        <f t="shared" si="181"/>
        <v/>
      </c>
      <c r="CI69" s="4" t="str">
        <f t="shared" si="182"/>
        <v/>
      </c>
      <c r="CJ69" s="4" t="str">
        <f t="shared" si="183"/>
        <v/>
      </c>
      <c r="CK69" s="4" t="str">
        <f t="shared" si="184"/>
        <v/>
      </c>
      <c r="CL69" s="4" t="str">
        <f t="shared" si="185"/>
        <v/>
      </c>
      <c r="CM69" s="4" t="str">
        <f t="shared" si="64"/>
        <v/>
      </c>
      <c r="CN69" s="4" t="str">
        <f t="shared" si="65"/>
        <v/>
      </c>
      <c r="CO69" s="4" t="str">
        <f t="shared" si="66"/>
        <v/>
      </c>
      <c r="CP69" s="4" t="str">
        <f t="shared" si="67"/>
        <v/>
      </c>
      <c r="CQ69" s="4" t="str">
        <f t="shared" si="68"/>
        <v/>
      </c>
      <c r="CR69" s="4" t="str">
        <f t="shared" si="69"/>
        <v/>
      </c>
      <c r="CS69" s="4" t="str">
        <f t="shared" si="70"/>
        <v/>
      </c>
      <c r="CT69" s="4" t="str">
        <f t="shared" si="71"/>
        <v/>
      </c>
      <c r="CU69" s="4" t="str">
        <f t="shared" si="72"/>
        <v/>
      </c>
      <c r="CV69" s="4" t="str">
        <f t="shared" si="73"/>
        <v/>
      </c>
      <c r="CW69" s="4" t="str">
        <f t="shared" si="74"/>
        <v/>
      </c>
      <c r="CX69" s="4">
        <f t="shared" si="186"/>
        <v>0</v>
      </c>
      <c r="CY69" s="4" t="str">
        <f t="shared" si="187"/>
        <v>999:99.99</v>
      </c>
      <c r="CZ69" s="4" t="str">
        <f t="shared" si="188"/>
        <v>999:99.99</v>
      </c>
      <c r="DA69" s="4" t="str">
        <f t="shared" si="189"/>
        <v>999:99.99</v>
      </c>
      <c r="DB69" s="4" t="str">
        <f t="shared" si="190"/>
        <v>999:99.99</v>
      </c>
      <c r="DC69" s="4" t="str">
        <f t="shared" si="191"/>
        <v>999:99.99</v>
      </c>
      <c r="DD69" s="4" t="str">
        <f t="shared" si="192"/>
        <v>999:99.99</v>
      </c>
      <c r="DE69" s="4" t="str">
        <f t="shared" si="193"/>
        <v>999:99.99</v>
      </c>
      <c r="DF69" s="4" t="str">
        <f t="shared" si="194"/>
        <v>999:99.99</v>
      </c>
      <c r="DG69" s="4" t="str">
        <f t="shared" si="195"/>
        <v>999:99.99</v>
      </c>
      <c r="DH69" s="4" t="str">
        <f t="shared" si="196"/>
        <v>999:99.99</v>
      </c>
      <c r="DI69" s="4" t="str">
        <f t="shared" si="197"/>
        <v>999:99.99</v>
      </c>
      <c r="DJ69" s="4">
        <f t="shared" ref="DJ69:DJ127" si="208">IF(BK69=1,1,0)</f>
        <v>0</v>
      </c>
      <c r="DK69" s="4">
        <f t="shared" ref="DK69:DK127" si="209">IF(BK69=2,1,0)</f>
        <v>0</v>
      </c>
      <c r="DL69" s="4">
        <f t="shared" ref="DL69:DL127" si="210">IF(BK69=3,1,0)</f>
        <v>0</v>
      </c>
      <c r="DM69" s="4" t="str">
        <f t="shared" si="201"/>
        <v>19000100</v>
      </c>
      <c r="DN69" s="4" t="str">
        <f t="shared" si="202"/>
        <v/>
      </c>
      <c r="DU69" s="4" t="str">
        <f t="shared" si="203"/>
        <v/>
      </c>
      <c r="DV69" s="4" t="str">
        <f t="shared" si="204"/>
        <v/>
      </c>
    </row>
    <row r="70" spans="1:126" ht="16.5" customHeight="1">
      <c r="A70" s="7" t="str">
        <f t="shared" si="205"/>
        <v/>
      </c>
      <c r="B70" s="83"/>
      <c r="C70" s="7" t="s">
        <v>192</v>
      </c>
      <c r="D70" s="84"/>
      <c r="E70" s="84"/>
      <c r="F70" s="84"/>
      <c r="G70" s="84"/>
      <c r="H70" s="149" t="str">
        <f t="shared" si="51"/>
        <v/>
      </c>
      <c r="I70" s="129"/>
      <c r="J70" s="114"/>
      <c r="K70" s="164"/>
      <c r="L70" s="129"/>
      <c r="M70" s="114"/>
      <c r="N70" s="164"/>
      <c r="O70" s="129"/>
      <c r="P70" s="114"/>
      <c r="Q70" s="164"/>
      <c r="R70" s="129"/>
      <c r="S70" s="114"/>
      <c r="T70" s="164"/>
      <c r="U70" s="129"/>
      <c r="V70" s="114"/>
      <c r="W70" s="164"/>
      <c r="X70" s="129"/>
      <c r="Y70" s="114"/>
      <c r="Z70" s="164"/>
      <c r="AA70" s="129"/>
      <c r="AB70" s="114"/>
      <c r="AC70" s="164"/>
      <c r="AD70" s="129"/>
      <c r="AE70" s="114"/>
      <c r="AF70" s="164"/>
      <c r="AG70" s="129"/>
      <c r="AH70" s="114"/>
      <c r="AI70" s="164"/>
      <c r="AJ70" s="129"/>
      <c r="AK70" s="114"/>
      <c r="AL70" s="129"/>
      <c r="AM70" s="114"/>
      <c r="AN70" s="7" t="str">
        <f t="shared" si="143"/>
        <v/>
      </c>
      <c r="AO70" s="154" t="str">
        <f t="shared" si="144"/>
        <v/>
      </c>
      <c r="AP70" s="154" t="str">
        <f>IF(B70="","",IF(DN70&gt;17,"一般",IF(ISERROR(VLOOKUP(DN70,DO$6:$DP$22,2,0)),"",VLOOKUP(DN70,DO$6:$DP$22,2,0))))</f>
        <v/>
      </c>
      <c r="AQ70" s="150" t="str">
        <f t="shared" si="52"/>
        <v/>
      </c>
      <c r="AR70" s="11">
        <f t="shared" si="145"/>
        <v>0</v>
      </c>
      <c r="AS70" s="11">
        <f t="shared" si="146"/>
        <v>0</v>
      </c>
      <c r="AT70" s="11">
        <f t="shared" si="147"/>
        <v>0</v>
      </c>
      <c r="AU70" s="11">
        <f t="shared" si="148"/>
        <v>0</v>
      </c>
      <c r="AV70" s="11">
        <f t="shared" si="149"/>
        <v>0</v>
      </c>
      <c r="AW70" s="11">
        <f t="shared" si="150"/>
        <v>0</v>
      </c>
      <c r="AX70" s="11">
        <f t="shared" si="151"/>
        <v>0</v>
      </c>
      <c r="AY70" s="11">
        <f t="shared" si="152"/>
        <v>0</v>
      </c>
      <c r="AZ70" s="11">
        <f t="shared" si="153"/>
        <v>0</v>
      </c>
      <c r="BA70" s="11">
        <f t="shared" si="154"/>
        <v>0</v>
      </c>
      <c r="BB70" s="11">
        <f t="shared" si="155"/>
        <v>0</v>
      </c>
      <c r="BC70" s="4" t="str">
        <f t="shared" si="156"/>
        <v/>
      </c>
      <c r="BD70" s="4" t="str">
        <f t="shared" si="157"/>
        <v/>
      </c>
      <c r="BE70" s="6">
        <f t="shared" si="206"/>
        <v>0</v>
      </c>
      <c r="BF70" s="6" t="str">
        <f t="shared" si="207"/>
        <v/>
      </c>
      <c r="BG70" s="4">
        <f t="shared" si="158"/>
        <v>0</v>
      </c>
      <c r="BH70" s="4">
        <f t="shared" si="80"/>
        <v>0</v>
      </c>
      <c r="BI70" s="4" t="str">
        <f t="shared" si="54"/>
        <v/>
      </c>
      <c r="BJ70" s="4" t="str">
        <f t="shared" si="159"/>
        <v/>
      </c>
      <c r="BK70" s="11">
        <f t="shared" si="160"/>
        <v>0</v>
      </c>
      <c r="BL70" s="4" t="str">
        <f t="shared" si="55"/>
        <v/>
      </c>
      <c r="BM70" s="4">
        <v>5</v>
      </c>
      <c r="BN70" s="4" t="str">
        <f t="shared" si="161"/>
        <v xml:space="preserve"> </v>
      </c>
      <c r="BO70" s="4" t="str">
        <f t="shared" si="162"/>
        <v xml:space="preserve">  </v>
      </c>
      <c r="BP70" s="4" t="str">
        <f t="shared" si="163"/>
        <v/>
      </c>
      <c r="BQ70" s="4" t="str">
        <f t="shared" si="164"/>
        <v/>
      </c>
      <c r="BR70" s="4" t="str">
        <f t="shared" si="165"/>
        <v/>
      </c>
      <c r="BS70" s="4" t="str">
        <f t="shared" si="166"/>
        <v/>
      </c>
      <c r="BT70" s="4" t="str">
        <f t="shared" si="167"/>
        <v/>
      </c>
      <c r="BU70" s="4" t="str">
        <f t="shared" si="168"/>
        <v/>
      </c>
      <c r="BV70" s="4" t="str">
        <f t="shared" si="169"/>
        <v/>
      </c>
      <c r="BW70" s="4" t="str">
        <f t="shared" si="170"/>
        <v/>
      </c>
      <c r="BX70" s="4" t="str">
        <f t="shared" si="171"/>
        <v/>
      </c>
      <c r="BY70" s="4" t="str">
        <f t="shared" si="172"/>
        <v/>
      </c>
      <c r="BZ70" s="4" t="str">
        <f t="shared" si="173"/>
        <v/>
      </c>
      <c r="CA70" s="4" t="str">
        <f t="shared" si="174"/>
        <v/>
      </c>
      <c r="CB70" s="4" t="str">
        <f t="shared" si="175"/>
        <v/>
      </c>
      <c r="CC70" s="4" t="str">
        <f t="shared" si="176"/>
        <v/>
      </c>
      <c r="CD70" s="4" t="str">
        <f t="shared" si="177"/>
        <v/>
      </c>
      <c r="CE70" s="4" t="str">
        <f t="shared" si="178"/>
        <v/>
      </c>
      <c r="CF70" s="4" t="str">
        <f t="shared" si="179"/>
        <v/>
      </c>
      <c r="CG70" s="4" t="str">
        <f t="shared" si="180"/>
        <v/>
      </c>
      <c r="CH70" s="4" t="str">
        <f t="shared" si="181"/>
        <v/>
      </c>
      <c r="CI70" s="4" t="str">
        <f t="shared" si="182"/>
        <v/>
      </c>
      <c r="CJ70" s="4" t="str">
        <f t="shared" si="183"/>
        <v/>
      </c>
      <c r="CK70" s="4" t="str">
        <f t="shared" si="184"/>
        <v/>
      </c>
      <c r="CL70" s="4" t="str">
        <f t="shared" si="185"/>
        <v/>
      </c>
      <c r="CM70" s="4" t="str">
        <f t="shared" si="64"/>
        <v/>
      </c>
      <c r="CN70" s="4" t="str">
        <f t="shared" si="65"/>
        <v/>
      </c>
      <c r="CO70" s="4" t="str">
        <f t="shared" si="66"/>
        <v/>
      </c>
      <c r="CP70" s="4" t="str">
        <f t="shared" si="67"/>
        <v/>
      </c>
      <c r="CQ70" s="4" t="str">
        <f t="shared" si="68"/>
        <v/>
      </c>
      <c r="CR70" s="4" t="str">
        <f t="shared" si="69"/>
        <v/>
      </c>
      <c r="CS70" s="4" t="str">
        <f t="shared" si="70"/>
        <v/>
      </c>
      <c r="CT70" s="4" t="str">
        <f t="shared" si="71"/>
        <v/>
      </c>
      <c r="CU70" s="4" t="str">
        <f t="shared" si="72"/>
        <v/>
      </c>
      <c r="CV70" s="4" t="str">
        <f t="shared" si="73"/>
        <v/>
      </c>
      <c r="CW70" s="4" t="str">
        <f t="shared" si="74"/>
        <v/>
      </c>
      <c r="CX70" s="4">
        <f t="shared" si="186"/>
        <v>0</v>
      </c>
      <c r="CY70" s="4" t="str">
        <f t="shared" si="187"/>
        <v>999:99.99</v>
      </c>
      <c r="CZ70" s="4" t="str">
        <f t="shared" si="188"/>
        <v>999:99.99</v>
      </c>
      <c r="DA70" s="4" t="str">
        <f t="shared" si="189"/>
        <v>999:99.99</v>
      </c>
      <c r="DB70" s="4" t="str">
        <f t="shared" si="190"/>
        <v>999:99.99</v>
      </c>
      <c r="DC70" s="4" t="str">
        <f t="shared" si="191"/>
        <v>999:99.99</v>
      </c>
      <c r="DD70" s="4" t="str">
        <f t="shared" si="192"/>
        <v>999:99.99</v>
      </c>
      <c r="DE70" s="4" t="str">
        <f t="shared" si="193"/>
        <v>999:99.99</v>
      </c>
      <c r="DF70" s="4" t="str">
        <f t="shared" si="194"/>
        <v>999:99.99</v>
      </c>
      <c r="DG70" s="4" t="str">
        <f t="shared" si="195"/>
        <v>999:99.99</v>
      </c>
      <c r="DH70" s="4" t="str">
        <f t="shared" si="196"/>
        <v>999:99.99</v>
      </c>
      <c r="DI70" s="4" t="str">
        <f t="shared" si="197"/>
        <v>999:99.99</v>
      </c>
      <c r="DJ70" s="4">
        <f t="shared" si="208"/>
        <v>0</v>
      </c>
      <c r="DK70" s="4">
        <f t="shared" si="209"/>
        <v>0</v>
      </c>
      <c r="DL70" s="4">
        <f t="shared" si="210"/>
        <v>0</v>
      </c>
      <c r="DM70" s="4" t="str">
        <f t="shared" si="201"/>
        <v>19000100</v>
      </c>
      <c r="DN70" s="4" t="str">
        <f t="shared" si="202"/>
        <v/>
      </c>
      <c r="DU70" s="4" t="str">
        <f t="shared" si="203"/>
        <v/>
      </c>
      <c r="DV70" s="4" t="str">
        <f t="shared" si="204"/>
        <v/>
      </c>
    </row>
    <row r="71" spans="1:126" ht="16.5" customHeight="1">
      <c r="A71" s="7" t="str">
        <f t="shared" si="205"/>
        <v/>
      </c>
      <c r="B71" s="83"/>
      <c r="C71" s="7" t="s">
        <v>192</v>
      </c>
      <c r="D71" s="84"/>
      <c r="E71" s="84"/>
      <c r="F71" s="84"/>
      <c r="G71" s="84"/>
      <c r="H71" s="149" t="str">
        <f t="shared" ref="H71:H127" si="211">IF(AQ71="重複","重複あり","")</f>
        <v/>
      </c>
      <c r="I71" s="129"/>
      <c r="J71" s="114"/>
      <c r="K71" s="164"/>
      <c r="L71" s="129"/>
      <c r="M71" s="114"/>
      <c r="N71" s="164"/>
      <c r="O71" s="129"/>
      <c r="P71" s="114"/>
      <c r="Q71" s="164"/>
      <c r="R71" s="129"/>
      <c r="S71" s="114"/>
      <c r="T71" s="164"/>
      <c r="U71" s="129"/>
      <c r="V71" s="114"/>
      <c r="W71" s="164"/>
      <c r="X71" s="129"/>
      <c r="Y71" s="114"/>
      <c r="Z71" s="164"/>
      <c r="AA71" s="129"/>
      <c r="AB71" s="114"/>
      <c r="AC71" s="164"/>
      <c r="AD71" s="129"/>
      <c r="AE71" s="114"/>
      <c r="AF71" s="164"/>
      <c r="AG71" s="129"/>
      <c r="AH71" s="114"/>
      <c r="AI71" s="164"/>
      <c r="AJ71" s="129"/>
      <c r="AK71" s="114"/>
      <c r="AL71" s="129"/>
      <c r="AM71" s="114"/>
      <c r="AN71" s="7" t="str">
        <f t="shared" si="143"/>
        <v/>
      </c>
      <c r="AO71" s="154" t="str">
        <f t="shared" si="144"/>
        <v/>
      </c>
      <c r="AP71" s="154" t="str">
        <f>IF(B71="","",IF(DN71&gt;17,"一般",IF(ISERROR(VLOOKUP(DN71,DO$6:$DP$22,2,0)),"",VLOOKUP(DN71,DO$6:$DP$22,2,0))))</f>
        <v/>
      </c>
      <c r="AQ71" s="150" t="str">
        <f t="shared" ref="AQ71:AQ127" si="212">IF(SUM(AR71:BB71)&gt;0,"重複","")</f>
        <v/>
      </c>
      <c r="AR71" s="11">
        <f t="shared" si="145"/>
        <v>0</v>
      </c>
      <c r="AS71" s="11">
        <f t="shared" si="146"/>
        <v>0</v>
      </c>
      <c r="AT71" s="11">
        <f t="shared" si="147"/>
        <v>0</v>
      </c>
      <c r="AU71" s="11">
        <f t="shared" si="148"/>
        <v>0</v>
      </c>
      <c r="AV71" s="11">
        <f t="shared" si="149"/>
        <v>0</v>
      </c>
      <c r="AW71" s="11">
        <f t="shared" si="150"/>
        <v>0</v>
      </c>
      <c r="AX71" s="11">
        <f t="shared" si="151"/>
        <v>0</v>
      </c>
      <c r="AY71" s="11">
        <f t="shared" si="152"/>
        <v>0</v>
      </c>
      <c r="AZ71" s="11">
        <f t="shared" si="153"/>
        <v>0</v>
      </c>
      <c r="BA71" s="11">
        <f t="shared" si="154"/>
        <v>0</v>
      </c>
      <c r="BB71" s="11">
        <f t="shared" si="155"/>
        <v>0</v>
      </c>
      <c r="BC71" s="4" t="str">
        <f t="shared" si="156"/>
        <v/>
      </c>
      <c r="BD71" s="4" t="str">
        <f t="shared" si="157"/>
        <v/>
      </c>
      <c r="BE71" s="6">
        <f t="shared" si="206"/>
        <v>0</v>
      </c>
      <c r="BF71" s="6" t="str">
        <f t="shared" si="207"/>
        <v/>
      </c>
      <c r="BG71" s="4">
        <f t="shared" si="158"/>
        <v>0</v>
      </c>
      <c r="BH71" s="4">
        <f t="shared" si="80"/>
        <v>0</v>
      </c>
      <c r="BI71" s="4" t="str">
        <f t="shared" si="54"/>
        <v/>
      </c>
      <c r="BJ71" s="4" t="str">
        <f t="shared" si="159"/>
        <v/>
      </c>
      <c r="BK71" s="11">
        <f t="shared" si="160"/>
        <v>0</v>
      </c>
      <c r="BL71" s="4" t="str">
        <f t="shared" ref="BL71:BL127" si="213">IF(AO71="","",IF(AO71="Ａ",1,IF(AO71="Ｂ",2,IF(AO71="Ｃ",3,IF(AO71="Ｄ",4,5)))))</f>
        <v/>
      </c>
      <c r="BM71" s="4">
        <v>5</v>
      </c>
      <c r="BN71" s="4" t="str">
        <f t="shared" si="161"/>
        <v xml:space="preserve"> </v>
      </c>
      <c r="BO71" s="4" t="str">
        <f t="shared" si="162"/>
        <v xml:space="preserve">  </v>
      </c>
      <c r="BP71" s="4" t="str">
        <f t="shared" si="163"/>
        <v/>
      </c>
      <c r="BQ71" s="4" t="str">
        <f t="shared" si="164"/>
        <v/>
      </c>
      <c r="BR71" s="4" t="str">
        <f t="shared" si="165"/>
        <v/>
      </c>
      <c r="BS71" s="4" t="str">
        <f t="shared" si="166"/>
        <v/>
      </c>
      <c r="BT71" s="4" t="str">
        <f t="shared" si="167"/>
        <v/>
      </c>
      <c r="BU71" s="4" t="str">
        <f t="shared" si="168"/>
        <v/>
      </c>
      <c r="BV71" s="4" t="str">
        <f t="shared" si="169"/>
        <v/>
      </c>
      <c r="BW71" s="4" t="str">
        <f t="shared" si="170"/>
        <v/>
      </c>
      <c r="BX71" s="4" t="str">
        <f t="shared" si="171"/>
        <v/>
      </c>
      <c r="BY71" s="4" t="str">
        <f t="shared" si="172"/>
        <v/>
      </c>
      <c r="BZ71" s="4" t="str">
        <f t="shared" si="173"/>
        <v/>
      </c>
      <c r="CA71" s="4" t="str">
        <f t="shared" si="174"/>
        <v/>
      </c>
      <c r="CB71" s="4" t="str">
        <f t="shared" si="175"/>
        <v/>
      </c>
      <c r="CC71" s="4" t="str">
        <f t="shared" si="176"/>
        <v/>
      </c>
      <c r="CD71" s="4" t="str">
        <f t="shared" si="177"/>
        <v/>
      </c>
      <c r="CE71" s="4" t="str">
        <f t="shared" si="178"/>
        <v/>
      </c>
      <c r="CF71" s="4" t="str">
        <f t="shared" si="179"/>
        <v/>
      </c>
      <c r="CG71" s="4" t="str">
        <f t="shared" si="180"/>
        <v/>
      </c>
      <c r="CH71" s="4" t="str">
        <f t="shared" si="181"/>
        <v/>
      </c>
      <c r="CI71" s="4" t="str">
        <f t="shared" si="182"/>
        <v/>
      </c>
      <c r="CJ71" s="4" t="str">
        <f t="shared" si="183"/>
        <v/>
      </c>
      <c r="CK71" s="4" t="str">
        <f t="shared" si="184"/>
        <v/>
      </c>
      <c r="CL71" s="4" t="str">
        <f t="shared" si="185"/>
        <v/>
      </c>
      <c r="CM71" s="4" t="str">
        <f t="shared" ref="CM71:CM127" si="214">IF(I71="","",IF(K71="検定",BL71+100,BL71))</f>
        <v/>
      </c>
      <c r="CN71" s="4" t="str">
        <f t="shared" ref="CN71:CN127" si="215">IF(L71="","",IF(N71="検定",BL71+100,BL71))</f>
        <v/>
      </c>
      <c r="CO71" s="4" t="str">
        <f t="shared" ref="CO71:CO127" si="216">IF(O71="","",IF(Q71="検定",BL71+100,BL71))</f>
        <v/>
      </c>
      <c r="CP71" s="4" t="str">
        <f t="shared" ref="CP71:CP127" si="217">IF(R71="","",IF(T71="検定",BL71+100,BL71))</f>
        <v/>
      </c>
      <c r="CQ71" s="4" t="str">
        <f t="shared" ref="CQ71:CQ127" si="218">IF(U71="","",IF(W71="検定",BL71+100,BL71))</f>
        <v/>
      </c>
      <c r="CR71" s="4" t="str">
        <f t="shared" ref="CR71:CR127" si="219">IF(X71="","",IF(Z71="検定",BL71+100,BL71))</f>
        <v/>
      </c>
      <c r="CS71" s="4" t="str">
        <f t="shared" ref="CS71:CS127" si="220">IF(AA71="","",IF(AC71="検定",BL71+100,BL71))</f>
        <v/>
      </c>
      <c r="CT71" s="4" t="str">
        <f t="shared" ref="CT71:CT127" si="221">IF(AD71="","",IF(AF71="検定",BL71+100,BL71))</f>
        <v/>
      </c>
      <c r="CU71" s="4" t="str">
        <f t="shared" ref="CU71:CU127" si="222">IF(AG71="","",IF(AI71="検定",BL71+100,BL71))</f>
        <v/>
      </c>
      <c r="CV71" s="4" t="str">
        <f t="shared" ref="CV71:CV127" si="223">IF(AJ71="","",IF(AU71="","",VALUE(LEFT(AU71,3))))</f>
        <v/>
      </c>
      <c r="CW71" s="4" t="str">
        <f t="shared" ref="CW71:CW127" si="224">IF(AL71="","",IF(AW71="","",VALUE(LEFT(AW71,3))))</f>
        <v/>
      </c>
      <c r="CX71" s="4">
        <f t="shared" si="186"/>
        <v>0</v>
      </c>
      <c r="CY71" s="4" t="str">
        <f t="shared" si="187"/>
        <v>999:99.99</v>
      </c>
      <c r="CZ71" s="4" t="str">
        <f t="shared" si="188"/>
        <v>999:99.99</v>
      </c>
      <c r="DA71" s="4" t="str">
        <f t="shared" si="189"/>
        <v>999:99.99</v>
      </c>
      <c r="DB71" s="4" t="str">
        <f t="shared" si="190"/>
        <v>999:99.99</v>
      </c>
      <c r="DC71" s="4" t="str">
        <f t="shared" si="191"/>
        <v>999:99.99</v>
      </c>
      <c r="DD71" s="4" t="str">
        <f t="shared" si="192"/>
        <v>999:99.99</v>
      </c>
      <c r="DE71" s="4" t="str">
        <f t="shared" si="193"/>
        <v>999:99.99</v>
      </c>
      <c r="DF71" s="4" t="str">
        <f t="shared" si="194"/>
        <v>999:99.99</v>
      </c>
      <c r="DG71" s="4" t="str">
        <f t="shared" si="195"/>
        <v>999:99.99</v>
      </c>
      <c r="DH71" s="4" t="str">
        <f t="shared" si="196"/>
        <v>999:99.99</v>
      </c>
      <c r="DI71" s="4" t="str">
        <f t="shared" si="197"/>
        <v>999:99.99</v>
      </c>
      <c r="DJ71" s="4">
        <f t="shared" si="208"/>
        <v>0</v>
      </c>
      <c r="DK71" s="4">
        <f t="shared" si="209"/>
        <v>0</v>
      </c>
      <c r="DL71" s="4">
        <f t="shared" si="210"/>
        <v>0</v>
      </c>
      <c r="DM71" s="4" t="str">
        <f t="shared" si="201"/>
        <v>19000100</v>
      </c>
      <c r="DN71" s="4" t="str">
        <f t="shared" si="202"/>
        <v/>
      </c>
      <c r="DU71" s="4" t="str">
        <f t="shared" si="203"/>
        <v/>
      </c>
      <c r="DV71" s="4" t="str">
        <f t="shared" si="204"/>
        <v/>
      </c>
    </row>
    <row r="72" spans="1:126" ht="16.5" customHeight="1">
      <c r="A72" s="7" t="str">
        <f t="shared" si="205"/>
        <v/>
      </c>
      <c r="B72" s="83"/>
      <c r="C72" s="7" t="s">
        <v>192</v>
      </c>
      <c r="D72" s="84"/>
      <c r="E72" s="84"/>
      <c r="F72" s="84"/>
      <c r="G72" s="84"/>
      <c r="H72" s="149" t="str">
        <f t="shared" si="211"/>
        <v/>
      </c>
      <c r="I72" s="129"/>
      <c r="J72" s="114"/>
      <c r="K72" s="164"/>
      <c r="L72" s="129"/>
      <c r="M72" s="114"/>
      <c r="N72" s="164"/>
      <c r="O72" s="129"/>
      <c r="P72" s="114"/>
      <c r="Q72" s="164"/>
      <c r="R72" s="129"/>
      <c r="S72" s="114"/>
      <c r="T72" s="164"/>
      <c r="U72" s="129"/>
      <c r="V72" s="114"/>
      <c r="W72" s="164"/>
      <c r="X72" s="129"/>
      <c r="Y72" s="114"/>
      <c r="Z72" s="164"/>
      <c r="AA72" s="129"/>
      <c r="AB72" s="114"/>
      <c r="AC72" s="164"/>
      <c r="AD72" s="129"/>
      <c r="AE72" s="114"/>
      <c r="AF72" s="164"/>
      <c r="AG72" s="129"/>
      <c r="AH72" s="114"/>
      <c r="AI72" s="164"/>
      <c r="AJ72" s="129"/>
      <c r="AK72" s="114"/>
      <c r="AL72" s="129"/>
      <c r="AM72" s="114"/>
      <c r="AN72" s="7" t="str">
        <f t="shared" si="143"/>
        <v/>
      </c>
      <c r="AO72" s="154" t="str">
        <f t="shared" si="144"/>
        <v/>
      </c>
      <c r="AP72" s="154" t="str">
        <f>IF(B72="","",IF(DN72&gt;17,"一般",IF(ISERROR(VLOOKUP(DN72,DO$6:$DP$22,2,0)),"",VLOOKUP(DN72,DO$6:$DP$22,2,0))))</f>
        <v/>
      </c>
      <c r="AQ72" s="150" t="str">
        <f t="shared" si="212"/>
        <v/>
      </c>
      <c r="AR72" s="11">
        <f t="shared" si="145"/>
        <v>0</v>
      </c>
      <c r="AS72" s="11">
        <f t="shared" si="146"/>
        <v>0</v>
      </c>
      <c r="AT72" s="11">
        <f t="shared" si="147"/>
        <v>0</v>
      </c>
      <c r="AU72" s="11">
        <f t="shared" si="148"/>
        <v>0</v>
      </c>
      <c r="AV72" s="11">
        <f t="shared" si="149"/>
        <v>0</v>
      </c>
      <c r="AW72" s="11">
        <f t="shared" si="150"/>
        <v>0</v>
      </c>
      <c r="AX72" s="11">
        <f t="shared" si="151"/>
        <v>0</v>
      </c>
      <c r="AY72" s="11">
        <f t="shared" si="152"/>
        <v>0</v>
      </c>
      <c r="AZ72" s="11">
        <f t="shared" si="153"/>
        <v>0</v>
      </c>
      <c r="BA72" s="11">
        <f t="shared" si="154"/>
        <v>0</v>
      </c>
      <c r="BB72" s="11">
        <f t="shared" si="155"/>
        <v>0</v>
      </c>
      <c r="BC72" s="4" t="str">
        <f t="shared" si="156"/>
        <v/>
      </c>
      <c r="BD72" s="4" t="str">
        <f t="shared" si="157"/>
        <v/>
      </c>
      <c r="BE72" s="6">
        <f t="shared" si="206"/>
        <v>0</v>
      </c>
      <c r="BF72" s="6" t="str">
        <f t="shared" si="207"/>
        <v/>
      </c>
      <c r="BG72" s="4">
        <f t="shared" si="158"/>
        <v>0</v>
      </c>
      <c r="BH72" s="4">
        <f t="shared" si="80"/>
        <v>0</v>
      </c>
      <c r="BI72" s="4" t="str">
        <f t="shared" si="54"/>
        <v/>
      </c>
      <c r="BJ72" s="4" t="str">
        <f t="shared" si="159"/>
        <v/>
      </c>
      <c r="BK72" s="11">
        <f t="shared" si="160"/>
        <v>0</v>
      </c>
      <c r="BL72" s="4" t="str">
        <f t="shared" si="213"/>
        <v/>
      </c>
      <c r="BM72" s="4">
        <v>5</v>
      </c>
      <c r="BN72" s="4" t="str">
        <f t="shared" si="161"/>
        <v xml:space="preserve"> </v>
      </c>
      <c r="BO72" s="4" t="str">
        <f t="shared" si="162"/>
        <v xml:space="preserve">  </v>
      </c>
      <c r="BP72" s="4" t="str">
        <f t="shared" si="163"/>
        <v/>
      </c>
      <c r="BQ72" s="4" t="str">
        <f t="shared" si="164"/>
        <v/>
      </c>
      <c r="BR72" s="4" t="str">
        <f t="shared" si="165"/>
        <v/>
      </c>
      <c r="BS72" s="4" t="str">
        <f t="shared" si="166"/>
        <v/>
      </c>
      <c r="BT72" s="4" t="str">
        <f t="shared" si="167"/>
        <v/>
      </c>
      <c r="BU72" s="4" t="str">
        <f t="shared" si="168"/>
        <v/>
      </c>
      <c r="BV72" s="4" t="str">
        <f t="shared" si="169"/>
        <v/>
      </c>
      <c r="BW72" s="4" t="str">
        <f t="shared" si="170"/>
        <v/>
      </c>
      <c r="BX72" s="4" t="str">
        <f t="shared" si="171"/>
        <v/>
      </c>
      <c r="BY72" s="4" t="str">
        <f t="shared" si="172"/>
        <v/>
      </c>
      <c r="BZ72" s="4" t="str">
        <f t="shared" si="173"/>
        <v/>
      </c>
      <c r="CA72" s="4" t="str">
        <f t="shared" si="174"/>
        <v/>
      </c>
      <c r="CB72" s="4" t="str">
        <f t="shared" si="175"/>
        <v/>
      </c>
      <c r="CC72" s="4" t="str">
        <f t="shared" si="176"/>
        <v/>
      </c>
      <c r="CD72" s="4" t="str">
        <f t="shared" si="177"/>
        <v/>
      </c>
      <c r="CE72" s="4" t="str">
        <f t="shared" si="178"/>
        <v/>
      </c>
      <c r="CF72" s="4" t="str">
        <f t="shared" si="179"/>
        <v/>
      </c>
      <c r="CG72" s="4" t="str">
        <f t="shared" si="180"/>
        <v/>
      </c>
      <c r="CH72" s="4" t="str">
        <f t="shared" si="181"/>
        <v/>
      </c>
      <c r="CI72" s="4" t="str">
        <f t="shared" si="182"/>
        <v/>
      </c>
      <c r="CJ72" s="4" t="str">
        <f t="shared" si="183"/>
        <v/>
      </c>
      <c r="CK72" s="4" t="str">
        <f t="shared" si="184"/>
        <v/>
      </c>
      <c r="CL72" s="4" t="str">
        <f t="shared" si="185"/>
        <v/>
      </c>
      <c r="CM72" s="4" t="str">
        <f t="shared" si="214"/>
        <v/>
      </c>
      <c r="CN72" s="4" t="str">
        <f t="shared" si="215"/>
        <v/>
      </c>
      <c r="CO72" s="4" t="str">
        <f t="shared" si="216"/>
        <v/>
      </c>
      <c r="CP72" s="4" t="str">
        <f t="shared" si="217"/>
        <v/>
      </c>
      <c r="CQ72" s="4" t="str">
        <f t="shared" si="218"/>
        <v/>
      </c>
      <c r="CR72" s="4" t="str">
        <f t="shared" si="219"/>
        <v/>
      </c>
      <c r="CS72" s="4" t="str">
        <f t="shared" si="220"/>
        <v/>
      </c>
      <c r="CT72" s="4" t="str">
        <f t="shared" si="221"/>
        <v/>
      </c>
      <c r="CU72" s="4" t="str">
        <f t="shared" si="222"/>
        <v/>
      </c>
      <c r="CV72" s="4" t="str">
        <f t="shared" si="223"/>
        <v/>
      </c>
      <c r="CW72" s="4" t="str">
        <f t="shared" si="224"/>
        <v/>
      </c>
      <c r="CX72" s="4">
        <f t="shared" si="186"/>
        <v>0</v>
      </c>
      <c r="CY72" s="4" t="str">
        <f t="shared" si="187"/>
        <v>999:99.99</v>
      </c>
      <c r="CZ72" s="4" t="str">
        <f t="shared" si="188"/>
        <v>999:99.99</v>
      </c>
      <c r="DA72" s="4" t="str">
        <f t="shared" si="189"/>
        <v>999:99.99</v>
      </c>
      <c r="DB72" s="4" t="str">
        <f t="shared" si="190"/>
        <v>999:99.99</v>
      </c>
      <c r="DC72" s="4" t="str">
        <f t="shared" si="191"/>
        <v>999:99.99</v>
      </c>
      <c r="DD72" s="4" t="str">
        <f t="shared" si="192"/>
        <v>999:99.99</v>
      </c>
      <c r="DE72" s="4" t="str">
        <f t="shared" si="193"/>
        <v>999:99.99</v>
      </c>
      <c r="DF72" s="4" t="str">
        <f t="shared" si="194"/>
        <v>999:99.99</v>
      </c>
      <c r="DG72" s="4" t="str">
        <f t="shared" si="195"/>
        <v>999:99.99</v>
      </c>
      <c r="DH72" s="4" t="str">
        <f t="shared" si="196"/>
        <v>999:99.99</v>
      </c>
      <c r="DI72" s="4" t="str">
        <f t="shared" si="197"/>
        <v>999:99.99</v>
      </c>
      <c r="DJ72" s="4">
        <f t="shared" si="208"/>
        <v>0</v>
      </c>
      <c r="DK72" s="4">
        <f t="shared" si="209"/>
        <v>0</v>
      </c>
      <c r="DL72" s="4">
        <f t="shared" si="210"/>
        <v>0</v>
      </c>
      <c r="DM72" s="4" t="str">
        <f t="shared" si="201"/>
        <v>19000100</v>
      </c>
      <c r="DN72" s="4" t="str">
        <f t="shared" si="202"/>
        <v/>
      </c>
      <c r="DU72" s="4" t="str">
        <f t="shared" si="203"/>
        <v/>
      </c>
      <c r="DV72" s="4" t="str">
        <f t="shared" si="204"/>
        <v/>
      </c>
    </row>
    <row r="73" spans="1:126" ht="16.5" customHeight="1">
      <c r="A73" s="7" t="str">
        <f t="shared" si="205"/>
        <v/>
      </c>
      <c r="B73" s="83"/>
      <c r="C73" s="7" t="s">
        <v>192</v>
      </c>
      <c r="D73" s="84"/>
      <c r="E73" s="84"/>
      <c r="F73" s="84"/>
      <c r="G73" s="84"/>
      <c r="H73" s="149" t="str">
        <f t="shared" si="211"/>
        <v/>
      </c>
      <c r="I73" s="129"/>
      <c r="J73" s="114"/>
      <c r="K73" s="164"/>
      <c r="L73" s="129"/>
      <c r="M73" s="114"/>
      <c r="N73" s="164"/>
      <c r="O73" s="129"/>
      <c r="P73" s="114"/>
      <c r="Q73" s="164"/>
      <c r="R73" s="129"/>
      <c r="S73" s="114"/>
      <c r="T73" s="164"/>
      <c r="U73" s="129"/>
      <c r="V73" s="114"/>
      <c r="W73" s="164"/>
      <c r="X73" s="129"/>
      <c r="Y73" s="114"/>
      <c r="Z73" s="164"/>
      <c r="AA73" s="129"/>
      <c r="AB73" s="114"/>
      <c r="AC73" s="164"/>
      <c r="AD73" s="129"/>
      <c r="AE73" s="114"/>
      <c r="AF73" s="164"/>
      <c r="AG73" s="129"/>
      <c r="AH73" s="114"/>
      <c r="AI73" s="164"/>
      <c r="AJ73" s="129"/>
      <c r="AK73" s="114"/>
      <c r="AL73" s="129"/>
      <c r="AM73" s="114"/>
      <c r="AN73" s="7" t="str">
        <f t="shared" si="143"/>
        <v/>
      </c>
      <c r="AO73" s="154" t="str">
        <f t="shared" si="144"/>
        <v/>
      </c>
      <c r="AP73" s="154" t="str">
        <f>IF(B73="","",IF(DN73&gt;17,"一般",IF(ISERROR(VLOOKUP(DN73,DO$6:$DP$22,2,0)),"",VLOOKUP(DN73,DO$6:$DP$22,2,0))))</f>
        <v/>
      </c>
      <c r="AQ73" s="150" t="str">
        <f t="shared" si="212"/>
        <v/>
      </c>
      <c r="AR73" s="11">
        <f t="shared" si="145"/>
        <v>0</v>
      </c>
      <c r="AS73" s="11">
        <f t="shared" si="146"/>
        <v>0</v>
      </c>
      <c r="AT73" s="11">
        <f t="shared" si="147"/>
        <v>0</v>
      </c>
      <c r="AU73" s="11">
        <f t="shared" si="148"/>
        <v>0</v>
      </c>
      <c r="AV73" s="11">
        <f t="shared" si="149"/>
        <v>0</v>
      </c>
      <c r="AW73" s="11">
        <f t="shared" si="150"/>
        <v>0</v>
      </c>
      <c r="AX73" s="11">
        <f t="shared" si="151"/>
        <v>0</v>
      </c>
      <c r="AY73" s="11">
        <f t="shared" si="152"/>
        <v>0</v>
      </c>
      <c r="AZ73" s="11">
        <f t="shared" si="153"/>
        <v>0</v>
      </c>
      <c r="BA73" s="11">
        <f t="shared" si="154"/>
        <v>0</v>
      </c>
      <c r="BB73" s="11">
        <f t="shared" si="155"/>
        <v>0</v>
      </c>
      <c r="BC73" s="4" t="str">
        <f t="shared" si="156"/>
        <v/>
      </c>
      <c r="BD73" s="4" t="str">
        <f t="shared" si="157"/>
        <v/>
      </c>
      <c r="BE73" s="6">
        <f t="shared" si="206"/>
        <v>0</v>
      </c>
      <c r="BF73" s="6" t="str">
        <f t="shared" si="207"/>
        <v/>
      </c>
      <c r="BG73" s="4">
        <f t="shared" si="158"/>
        <v>0</v>
      </c>
      <c r="BH73" s="4">
        <f t="shared" si="80"/>
        <v>0</v>
      </c>
      <c r="BI73" s="4" t="str">
        <f t="shared" si="54"/>
        <v/>
      </c>
      <c r="BJ73" s="4" t="str">
        <f t="shared" si="159"/>
        <v/>
      </c>
      <c r="BK73" s="11">
        <f t="shared" si="160"/>
        <v>0</v>
      </c>
      <c r="BL73" s="4" t="str">
        <f t="shared" si="213"/>
        <v/>
      </c>
      <c r="BM73" s="4">
        <v>5</v>
      </c>
      <c r="BN73" s="4" t="str">
        <f t="shared" si="161"/>
        <v xml:space="preserve"> </v>
      </c>
      <c r="BO73" s="4" t="str">
        <f t="shared" si="162"/>
        <v xml:space="preserve">  </v>
      </c>
      <c r="BP73" s="4" t="str">
        <f t="shared" si="163"/>
        <v/>
      </c>
      <c r="BQ73" s="4" t="str">
        <f t="shared" si="164"/>
        <v/>
      </c>
      <c r="BR73" s="4" t="str">
        <f t="shared" si="165"/>
        <v/>
      </c>
      <c r="BS73" s="4" t="str">
        <f t="shared" si="166"/>
        <v/>
      </c>
      <c r="BT73" s="4" t="str">
        <f t="shared" si="167"/>
        <v/>
      </c>
      <c r="BU73" s="4" t="str">
        <f t="shared" si="168"/>
        <v/>
      </c>
      <c r="BV73" s="4" t="str">
        <f t="shared" si="169"/>
        <v/>
      </c>
      <c r="BW73" s="4" t="str">
        <f t="shared" si="170"/>
        <v/>
      </c>
      <c r="BX73" s="4" t="str">
        <f t="shared" si="171"/>
        <v/>
      </c>
      <c r="BY73" s="4" t="str">
        <f t="shared" si="172"/>
        <v/>
      </c>
      <c r="BZ73" s="4" t="str">
        <f t="shared" si="173"/>
        <v/>
      </c>
      <c r="CA73" s="4" t="str">
        <f t="shared" si="174"/>
        <v/>
      </c>
      <c r="CB73" s="4" t="str">
        <f t="shared" si="175"/>
        <v/>
      </c>
      <c r="CC73" s="4" t="str">
        <f t="shared" si="176"/>
        <v/>
      </c>
      <c r="CD73" s="4" t="str">
        <f t="shared" si="177"/>
        <v/>
      </c>
      <c r="CE73" s="4" t="str">
        <f t="shared" si="178"/>
        <v/>
      </c>
      <c r="CF73" s="4" t="str">
        <f t="shared" si="179"/>
        <v/>
      </c>
      <c r="CG73" s="4" t="str">
        <f t="shared" si="180"/>
        <v/>
      </c>
      <c r="CH73" s="4" t="str">
        <f t="shared" si="181"/>
        <v/>
      </c>
      <c r="CI73" s="4" t="str">
        <f t="shared" si="182"/>
        <v/>
      </c>
      <c r="CJ73" s="4" t="str">
        <f t="shared" si="183"/>
        <v/>
      </c>
      <c r="CK73" s="4" t="str">
        <f t="shared" si="184"/>
        <v/>
      </c>
      <c r="CL73" s="4" t="str">
        <f t="shared" si="185"/>
        <v/>
      </c>
      <c r="CM73" s="4" t="str">
        <f t="shared" si="214"/>
        <v/>
      </c>
      <c r="CN73" s="4" t="str">
        <f t="shared" si="215"/>
        <v/>
      </c>
      <c r="CO73" s="4" t="str">
        <f t="shared" si="216"/>
        <v/>
      </c>
      <c r="CP73" s="4" t="str">
        <f t="shared" si="217"/>
        <v/>
      </c>
      <c r="CQ73" s="4" t="str">
        <f t="shared" si="218"/>
        <v/>
      </c>
      <c r="CR73" s="4" t="str">
        <f t="shared" si="219"/>
        <v/>
      </c>
      <c r="CS73" s="4" t="str">
        <f t="shared" si="220"/>
        <v/>
      </c>
      <c r="CT73" s="4" t="str">
        <f t="shared" si="221"/>
        <v/>
      </c>
      <c r="CU73" s="4" t="str">
        <f t="shared" si="222"/>
        <v/>
      </c>
      <c r="CV73" s="4" t="str">
        <f t="shared" si="223"/>
        <v/>
      </c>
      <c r="CW73" s="4" t="str">
        <f t="shared" si="224"/>
        <v/>
      </c>
      <c r="CX73" s="4">
        <f t="shared" si="186"/>
        <v>0</v>
      </c>
      <c r="CY73" s="4" t="str">
        <f t="shared" si="187"/>
        <v>999:99.99</v>
      </c>
      <c r="CZ73" s="4" t="str">
        <f t="shared" si="188"/>
        <v>999:99.99</v>
      </c>
      <c r="DA73" s="4" t="str">
        <f t="shared" si="189"/>
        <v>999:99.99</v>
      </c>
      <c r="DB73" s="4" t="str">
        <f t="shared" si="190"/>
        <v>999:99.99</v>
      </c>
      <c r="DC73" s="4" t="str">
        <f t="shared" si="191"/>
        <v>999:99.99</v>
      </c>
      <c r="DD73" s="4" t="str">
        <f t="shared" si="192"/>
        <v>999:99.99</v>
      </c>
      <c r="DE73" s="4" t="str">
        <f t="shared" si="193"/>
        <v>999:99.99</v>
      </c>
      <c r="DF73" s="4" t="str">
        <f t="shared" si="194"/>
        <v>999:99.99</v>
      </c>
      <c r="DG73" s="4" t="str">
        <f t="shared" si="195"/>
        <v>999:99.99</v>
      </c>
      <c r="DH73" s="4" t="str">
        <f t="shared" si="196"/>
        <v>999:99.99</v>
      </c>
      <c r="DI73" s="4" t="str">
        <f t="shared" si="197"/>
        <v>999:99.99</v>
      </c>
      <c r="DJ73" s="4">
        <f t="shared" si="208"/>
        <v>0</v>
      </c>
      <c r="DK73" s="4">
        <f t="shared" si="209"/>
        <v>0</v>
      </c>
      <c r="DL73" s="4">
        <f t="shared" si="210"/>
        <v>0</v>
      </c>
      <c r="DM73" s="4" t="str">
        <f t="shared" si="201"/>
        <v>19000100</v>
      </c>
      <c r="DN73" s="4" t="str">
        <f t="shared" si="202"/>
        <v/>
      </c>
      <c r="DU73" s="4" t="str">
        <f t="shared" si="203"/>
        <v/>
      </c>
      <c r="DV73" s="4" t="str">
        <f t="shared" si="204"/>
        <v/>
      </c>
    </row>
    <row r="74" spans="1:126" ht="16.5" customHeight="1">
      <c r="A74" s="7" t="str">
        <f t="shared" si="205"/>
        <v/>
      </c>
      <c r="B74" s="83"/>
      <c r="C74" s="7" t="s">
        <v>192</v>
      </c>
      <c r="D74" s="84"/>
      <c r="E74" s="84"/>
      <c r="F74" s="84"/>
      <c r="G74" s="84"/>
      <c r="H74" s="149" t="str">
        <f t="shared" si="211"/>
        <v/>
      </c>
      <c r="I74" s="129"/>
      <c r="J74" s="114"/>
      <c r="K74" s="164"/>
      <c r="L74" s="129"/>
      <c r="M74" s="114"/>
      <c r="N74" s="164"/>
      <c r="O74" s="129"/>
      <c r="P74" s="114"/>
      <c r="Q74" s="164"/>
      <c r="R74" s="129"/>
      <c r="S74" s="114"/>
      <c r="T74" s="164"/>
      <c r="U74" s="129"/>
      <c r="V74" s="114"/>
      <c r="W74" s="164"/>
      <c r="X74" s="129"/>
      <c r="Y74" s="114"/>
      <c r="Z74" s="164"/>
      <c r="AA74" s="129"/>
      <c r="AB74" s="114"/>
      <c r="AC74" s="164"/>
      <c r="AD74" s="129"/>
      <c r="AE74" s="114"/>
      <c r="AF74" s="164"/>
      <c r="AG74" s="129"/>
      <c r="AH74" s="114"/>
      <c r="AI74" s="164"/>
      <c r="AJ74" s="129"/>
      <c r="AK74" s="114"/>
      <c r="AL74" s="129"/>
      <c r="AM74" s="114"/>
      <c r="AN74" s="7" t="str">
        <f t="shared" si="143"/>
        <v/>
      </c>
      <c r="AO74" s="154" t="str">
        <f t="shared" si="144"/>
        <v/>
      </c>
      <c r="AP74" s="154" t="str">
        <f>IF(B74="","",IF(DN74&gt;17,"一般",IF(ISERROR(VLOOKUP(DN74,DO$6:$DP$22,2,0)),"",VLOOKUP(DN74,DO$6:$DP$22,2,0))))</f>
        <v/>
      </c>
      <c r="AQ74" s="150" t="str">
        <f t="shared" si="212"/>
        <v/>
      </c>
      <c r="AR74" s="11">
        <f t="shared" si="145"/>
        <v>0</v>
      </c>
      <c r="AS74" s="11">
        <f t="shared" si="146"/>
        <v>0</v>
      </c>
      <c r="AT74" s="11">
        <f t="shared" si="147"/>
        <v>0</v>
      </c>
      <c r="AU74" s="11">
        <f t="shared" si="148"/>
        <v>0</v>
      </c>
      <c r="AV74" s="11">
        <f t="shared" si="149"/>
        <v>0</v>
      </c>
      <c r="AW74" s="11">
        <f t="shared" si="150"/>
        <v>0</v>
      </c>
      <c r="AX74" s="11">
        <f t="shared" si="151"/>
        <v>0</v>
      </c>
      <c r="AY74" s="11">
        <f t="shared" si="152"/>
        <v>0</v>
      </c>
      <c r="AZ74" s="11">
        <f t="shared" si="153"/>
        <v>0</v>
      </c>
      <c r="BA74" s="11">
        <f t="shared" si="154"/>
        <v>0</v>
      </c>
      <c r="BB74" s="11">
        <f t="shared" si="155"/>
        <v>0</v>
      </c>
      <c r="BC74" s="4" t="str">
        <f t="shared" si="156"/>
        <v/>
      </c>
      <c r="BD74" s="4" t="str">
        <f t="shared" si="157"/>
        <v/>
      </c>
      <c r="BE74" s="6">
        <f t="shared" si="206"/>
        <v>0</v>
      </c>
      <c r="BF74" s="6" t="str">
        <f t="shared" si="207"/>
        <v/>
      </c>
      <c r="BG74" s="4">
        <f t="shared" si="158"/>
        <v>0</v>
      </c>
      <c r="BH74" s="4">
        <f t="shared" si="80"/>
        <v>0</v>
      </c>
      <c r="BI74" s="4" t="str">
        <f t="shared" si="54"/>
        <v/>
      </c>
      <c r="BJ74" s="4" t="str">
        <f t="shared" si="159"/>
        <v/>
      </c>
      <c r="BK74" s="11">
        <f t="shared" si="160"/>
        <v>0</v>
      </c>
      <c r="BL74" s="4" t="str">
        <f t="shared" si="213"/>
        <v/>
      </c>
      <c r="BM74" s="4">
        <v>5</v>
      </c>
      <c r="BN74" s="4" t="str">
        <f t="shared" si="161"/>
        <v xml:space="preserve"> </v>
      </c>
      <c r="BO74" s="4" t="str">
        <f t="shared" si="162"/>
        <v xml:space="preserve">  </v>
      </c>
      <c r="BP74" s="4" t="str">
        <f t="shared" si="163"/>
        <v/>
      </c>
      <c r="BQ74" s="4" t="str">
        <f t="shared" si="164"/>
        <v/>
      </c>
      <c r="BR74" s="4" t="str">
        <f t="shared" si="165"/>
        <v/>
      </c>
      <c r="BS74" s="4" t="str">
        <f t="shared" si="166"/>
        <v/>
      </c>
      <c r="BT74" s="4" t="str">
        <f t="shared" si="167"/>
        <v/>
      </c>
      <c r="BU74" s="4" t="str">
        <f t="shared" si="168"/>
        <v/>
      </c>
      <c r="BV74" s="4" t="str">
        <f t="shared" si="169"/>
        <v/>
      </c>
      <c r="BW74" s="4" t="str">
        <f t="shared" si="170"/>
        <v/>
      </c>
      <c r="BX74" s="4" t="str">
        <f t="shared" si="171"/>
        <v/>
      </c>
      <c r="BY74" s="4" t="str">
        <f t="shared" si="172"/>
        <v/>
      </c>
      <c r="BZ74" s="4" t="str">
        <f t="shared" si="173"/>
        <v/>
      </c>
      <c r="CA74" s="4" t="str">
        <f t="shared" si="174"/>
        <v/>
      </c>
      <c r="CB74" s="4" t="str">
        <f t="shared" si="175"/>
        <v/>
      </c>
      <c r="CC74" s="4" t="str">
        <f t="shared" si="176"/>
        <v/>
      </c>
      <c r="CD74" s="4" t="str">
        <f t="shared" si="177"/>
        <v/>
      </c>
      <c r="CE74" s="4" t="str">
        <f t="shared" si="178"/>
        <v/>
      </c>
      <c r="CF74" s="4" t="str">
        <f t="shared" si="179"/>
        <v/>
      </c>
      <c r="CG74" s="4" t="str">
        <f t="shared" si="180"/>
        <v/>
      </c>
      <c r="CH74" s="4" t="str">
        <f t="shared" si="181"/>
        <v/>
      </c>
      <c r="CI74" s="4" t="str">
        <f t="shared" si="182"/>
        <v/>
      </c>
      <c r="CJ74" s="4" t="str">
        <f t="shared" si="183"/>
        <v/>
      </c>
      <c r="CK74" s="4" t="str">
        <f t="shared" si="184"/>
        <v/>
      </c>
      <c r="CL74" s="4" t="str">
        <f t="shared" si="185"/>
        <v/>
      </c>
      <c r="CM74" s="4" t="str">
        <f t="shared" si="214"/>
        <v/>
      </c>
      <c r="CN74" s="4" t="str">
        <f t="shared" si="215"/>
        <v/>
      </c>
      <c r="CO74" s="4" t="str">
        <f t="shared" si="216"/>
        <v/>
      </c>
      <c r="CP74" s="4" t="str">
        <f t="shared" si="217"/>
        <v/>
      </c>
      <c r="CQ74" s="4" t="str">
        <f t="shared" si="218"/>
        <v/>
      </c>
      <c r="CR74" s="4" t="str">
        <f t="shared" si="219"/>
        <v/>
      </c>
      <c r="CS74" s="4" t="str">
        <f t="shared" si="220"/>
        <v/>
      </c>
      <c r="CT74" s="4" t="str">
        <f t="shared" si="221"/>
        <v/>
      </c>
      <c r="CU74" s="4" t="str">
        <f t="shared" si="222"/>
        <v/>
      </c>
      <c r="CV74" s="4" t="str">
        <f t="shared" si="223"/>
        <v/>
      </c>
      <c r="CW74" s="4" t="str">
        <f t="shared" si="224"/>
        <v/>
      </c>
      <c r="CX74" s="4">
        <f t="shared" si="186"/>
        <v>0</v>
      </c>
      <c r="CY74" s="4" t="str">
        <f t="shared" si="187"/>
        <v>999:99.99</v>
      </c>
      <c r="CZ74" s="4" t="str">
        <f t="shared" si="188"/>
        <v>999:99.99</v>
      </c>
      <c r="DA74" s="4" t="str">
        <f t="shared" si="189"/>
        <v>999:99.99</v>
      </c>
      <c r="DB74" s="4" t="str">
        <f t="shared" si="190"/>
        <v>999:99.99</v>
      </c>
      <c r="DC74" s="4" t="str">
        <f t="shared" si="191"/>
        <v>999:99.99</v>
      </c>
      <c r="DD74" s="4" t="str">
        <f t="shared" si="192"/>
        <v>999:99.99</v>
      </c>
      <c r="DE74" s="4" t="str">
        <f t="shared" si="193"/>
        <v>999:99.99</v>
      </c>
      <c r="DF74" s="4" t="str">
        <f t="shared" si="194"/>
        <v>999:99.99</v>
      </c>
      <c r="DG74" s="4" t="str">
        <f t="shared" si="195"/>
        <v>999:99.99</v>
      </c>
      <c r="DH74" s="4" t="str">
        <f t="shared" si="196"/>
        <v>999:99.99</v>
      </c>
      <c r="DI74" s="4" t="str">
        <f t="shared" si="197"/>
        <v>999:99.99</v>
      </c>
      <c r="DJ74" s="4">
        <f t="shared" si="208"/>
        <v>0</v>
      </c>
      <c r="DK74" s="4">
        <f t="shared" si="209"/>
        <v>0</v>
      </c>
      <c r="DL74" s="4">
        <f t="shared" si="210"/>
        <v>0</v>
      </c>
      <c r="DM74" s="4" t="str">
        <f t="shared" si="201"/>
        <v>19000100</v>
      </c>
      <c r="DN74" s="4" t="str">
        <f t="shared" si="202"/>
        <v/>
      </c>
      <c r="DU74" s="4" t="str">
        <f t="shared" si="203"/>
        <v/>
      </c>
      <c r="DV74" s="4" t="str">
        <f t="shared" si="204"/>
        <v/>
      </c>
    </row>
    <row r="75" spans="1:126" ht="16.5" customHeight="1">
      <c r="A75" s="7" t="str">
        <f t="shared" si="205"/>
        <v/>
      </c>
      <c r="B75" s="83"/>
      <c r="C75" s="7" t="s">
        <v>192</v>
      </c>
      <c r="D75" s="84"/>
      <c r="E75" s="84"/>
      <c r="F75" s="84"/>
      <c r="G75" s="84"/>
      <c r="H75" s="149" t="str">
        <f t="shared" si="211"/>
        <v/>
      </c>
      <c r="I75" s="129"/>
      <c r="J75" s="114"/>
      <c r="K75" s="164"/>
      <c r="L75" s="129"/>
      <c r="M75" s="114"/>
      <c r="N75" s="164"/>
      <c r="O75" s="129"/>
      <c r="P75" s="114"/>
      <c r="Q75" s="164"/>
      <c r="R75" s="129"/>
      <c r="S75" s="114"/>
      <c r="T75" s="164"/>
      <c r="U75" s="129"/>
      <c r="V75" s="114"/>
      <c r="W75" s="164"/>
      <c r="X75" s="129"/>
      <c r="Y75" s="114"/>
      <c r="Z75" s="164"/>
      <c r="AA75" s="129"/>
      <c r="AB75" s="114"/>
      <c r="AC75" s="164"/>
      <c r="AD75" s="129"/>
      <c r="AE75" s="114"/>
      <c r="AF75" s="164"/>
      <c r="AG75" s="129"/>
      <c r="AH75" s="114"/>
      <c r="AI75" s="164"/>
      <c r="AJ75" s="129"/>
      <c r="AK75" s="114"/>
      <c r="AL75" s="129"/>
      <c r="AM75" s="114"/>
      <c r="AN75" s="7" t="str">
        <f t="shared" si="143"/>
        <v/>
      </c>
      <c r="AO75" s="154" t="str">
        <f t="shared" si="144"/>
        <v/>
      </c>
      <c r="AP75" s="154" t="str">
        <f>IF(B75="","",IF(DN75&gt;17,"一般",IF(ISERROR(VLOOKUP(DN75,DO$6:$DP$22,2,0)),"",VLOOKUP(DN75,DO$6:$DP$22,2,0))))</f>
        <v/>
      </c>
      <c r="AQ75" s="150" t="str">
        <f t="shared" si="212"/>
        <v/>
      </c>
      <c r="AR75" s="11">
        <f t="shared" si="145"/>
        <v>0</v>
      </c>
      <c r="AS75" s="11">
        <f t="shared" si="146"/>
        <v>0</v>
      </c>
      <c r="AT75" s="11">
        <f t="shared" si="147"/>
        <v>0</v>
      </c>
      <c r="AU75" s="11">
        <f t="shared" si="148"/>
        <v>0</v>
      </c>
      <c r="AV75" s="11">
        <f t="shared" si="149"/>
        <v>0</v>
      </c>
      <c r="AW75" s="11">
        <f t="shared" si="150"/>
        <v>0</v>
      </c>
      <c r="AX75" s="11">
        <f t="shared" si="151"/>
        <v>0</v>
      </c>
      <c r="AY75" s="11">
        <f t="shared" si="152"/>
        <v>0</v>
      </c>
      <c r="AZ75" s="11">
        <f t="shared" si="153"/>
        <v>0</v>
      </c>
      <c r="BA75" s="11">
        <f t="shared" si="154"/>
        <v>0</v>
      </c>
      <c r="BB75" s="11">
        <f t="shared" si="155"/>
        <v>0</v>
      </c>
      <c r="BC75" s="4" t="str">
        <f t="shared" si="156"/>
        <v/>
      </c>
      <c r="BD75" s="4" t="str">
        <f t="shared" si="157"/>
        <v/>
      </c>
      <c r="BE75" s="6">
        <f t="shared" si="206"/>
        <v>0</v>
      </c>
      <c r="BF75" s="6" t="str">
        <f t="shared" si="207"/>
        <v/>
      </c>
      <c r="BG75" s="4">
        <f t="shared" si="158"/>
        <v>0</v>
      </c>
      <c r="BH75" s="4">
        <f t="shared" si="80"/>
        <v>0</v>
      </c>
      <c r="BI75" s="4" t="str">
        <f t="shared" si="54"/>
        <v/>
      </c>
      <c r="BJ75" s="4" t="str">
        <f t="shared" si="159"/>
        <v/>
      </c>
      <c r="BK75" s="11">
        <f t="shared" si="160"/>
        <v>0</v>
      </c>
      <c r="BL75" s="4" t="str">
        <f t="shared" si="213"/>
        <v/>
      </c>
      <c r="BM75" s="4">
        <v>5</v>
      </c>
      <c r="BN75" s="4" t="str">
        <f t="shared" si="161"/>
        <v xml:space="preserve"> </v>
      </c>
      <c r="BO75" s="4" t="str">
        <f t="shared" si="162"/>
        <v xml:space="preserve">  </v>
      </c>
      <c r="BP75" s="4" t="str">
        <f t="shared" si="163"/>
        <v/>
      </c>
      <c r="BQ75" s="4" t="str">
        <f t="shared" si="164"/>
        <v/>
      </c>
      <c r="BR75" s="4" t="str">
        <f t="shared" si="165"/>
        <v/>
      </c>
      <c r="BS75" s="4" t="str">
        <f t="shared" si="166"/>
        <v/>
      </c>
      <c r="BT75" s="4" t="str">
        <f t="shared" si="167"/>
        <v/>
      </c>
      <c r="BU75" s="4" t="str">
        <f t="shared" si="168"/>
        <v/>
      </c>
      <c r="BV75" s="4" t="str">
        <f t="shared" si="169"/>
        <v/>
      </c>
      <c r="BW75" s="4" t="str">
        <f t="shared" si="170"/>
        <v/>
      </c>
      <c r="BX75" s="4" t="str">
        <f t="shared" si="171"/>
        <v/>
      </c>
      <c r="BY75" s="4" t="str">
        <f t="shared" si="172"/>
        <v/>
      </c>
      <c r="BZ75" s="4" t="str">
        <f t="shared" si="173"/>
        <v/>
      </c>
      <c r="CA75" s="4" t="str">
        <f t="shared" si="174"/>
        <v/>
      </c>
      <c r="CB75" s="4" t="str">
        <f t="shared" si="175"/>
        <v/>
      </c>
      <c r="CC75" s="4" t="str">
        <f t="shared" si="176"/>
        <v/>
      </c>
      <c r="CD75" s="4" t="str">
        <f t="shared" si="177"/>
        <v/>
      </c>
      <c r="CE75" s="4" t="str">
        <f t="shared" si="178"/>
        <v/>
      </c>
      <c r="CF75" s="4" t="str">
        <f t="shared" si="179"/>
        <v/>
      </c>
      <c r="CG75" s="4" t="str">
        <f t="shared" si="180"/>
        <v/>
      </c>
      <c r="CH75" s="4" t="str">
        <f t="shared" si="181"/>
        <v/>
      </c>
      <c r="CI75" s="4" t="str">
        <f t="shared" si="182"/>
        <v/>
      </c>
      <c r="CJ75" s="4" t="str">
        <f t="shared" si="183"/>
        <v/>
      </c>
      <c r="CK75" s="4" t="str">
        <f t="shared" si="184"/>
        <v/>
      </c>
      <c r="CL75" s="4" t="str">
        <f t="shared" si="185"/>
        <v/>
      </c>
      <c r="CM75" s="4" t="str">
        <f t="shared" si="214"/>
        <v/>
      </c>
      <c r="CN75" s="4" t="str">
        <f t="shared" si="215"/>
        <v/>
      </c>
      <c r="CO75" s="4" t="str">
        <f t="shared" si="216"/>
        <v/>
      </c>
      <c r="CP75" s="4" t="str">
        <f t="shared" si="217"/>
        <v/>
      </c>
      <c r="CQ75" s="4" t="str">
        <f t="shared" si="218"/>
        <v/>
      </c>
      <c r="CR75" s="4" t="str">
        <f t="shared" si="219"/>
        <v/>
      </c>
      <c r="CS75" s="4" t="str">
        <f t="shared" si="220"/>
        <v/>
      </c>
      <c r="CT75" s="4" t="str">
        <f t="shared" si="221"/>
        <v/>
      </c>
      <c r="CU75" s="4" t="str">
        <f t="shared" si="222"/>
        <v/>
      </c>
      <c r="CV75" s="4" t="str">
        <f t="shared" si="223"/>
        <v/>
      </c>
      <c r="CW75" s="4" t="str">
        <f t="shared" si="224"/>
        <v/>
      </c>
      <c r="CX75" s="4">
        <f t="shared" si="186"/>
        <v>0</v>
      </c>
      <c r="CY75" s="4" t="str">
        <f t="shared" si="187"/>
        <v>999:99.99</v>
      </c>
      <c r="CZ75" s="4" t="str">
        <f t="shared" si="188"/>
        <v>999:99.99</v>
      </c>
      <c r="DA75" s="4" t="str">
        <f t="shared" si="189"/>
        <v>999:99.99</v>
      </c>
      <c r="DB75" s="4" t="str">
        <f t="shared" si="190"/>
        <v>999:99.99</v>
      </c>
      <c r="DC75" s="4" t="str">
        <f t="shared" si="191"/>
        <v>999:99.99</v>
      </c>
      <c r="DD75" s="4" t="str">
        <f t="shared" si="192"/>
        <v>999:99.99</v>
      </c>
      <c r="DE75" s="4" t="str">
        <f t="shared" si="193"/>
        <v>999:99.99</v>
      </c>
      <c r="DF75" s="4" t="str">
        <f t="shared" si="194"/>
        <v>999:99.99</v>
      </c>
      <c r="DG75" s="4" t="str">
        <f t="shared" si="195"/>
        <v>999:99.99</v>
      </c>
      <c r="DH75" s="4" t="str">
        <f t="shared" si="196"/>
        <v>999:99.99</v>
      </c>
      <c r="DI75" s="4" t="str">
        <f t="shared" si="197"/>
        <v>999:99.99</v>
      </c>
      <c r="DJ75" s="4">
        <f t="shared" si="208"/>
        <v>0</v>
      </c>
      <c r="DK75" s="4">
        <f t="shared" si="209"/>
        <v>0</v>
      </c>
      <c r="DL75" s="4">
        <f t="shared" si="210"/>
        <v>0</v>
      </c>
      <c r="DM75" s="4" t="str">
        <f t="shared" si="201"/>
        <v>19000100</v>
      </c>
      <c r="DN75" s="4" t="str">
        <f t="shared" si="202"/>
        <v/>
      </c>
      <c r="DU75" s="4" t="str">
        <f t="shared" si="203"/>
        <v/>
      </c>
      <c r="DV75" s="4" t="str">
        <f t="shared" si="204"/>
        <v/>
      </c>
    </row>
    <row r="76" spans="1:126" ht="16.5" customHeight="1">
      <c r="A76" s="7" t="str">
        <f t="shared" si="205"/>
        <v/>
      </c>
      <c r="B76" s="83"/>
      <c r="C76" s="7" t="s">
        <v>192</v>
      </c>
      <c r="D76" s="84"/>
      <c r="E76" s="84"/>
      <c r="F76" s="84"/>
      <c r="G76" s="84"/>
      <c r="H76" s="149" t="str">
        <f t="shared" si="211"/>
        <v/>
      </c>
      <c r="I76" s="129"/>
      <c r="J76" s="114"/>
      <c r="K76" s="164"/>
      <c r="L76" s="129"/>
      <c r="M76" s="114"/>
      <c r="N76" s="164"/>
      <c r="O76" s="129"/>
      <c r="P76" s="114"/>
      <c r="Q76" s="164"/>
      <c r="R76" s="129"/>
      <c r="S76" s="114"/>
      <c r="T76" s="164"/>
      <c r="U76" s="129"/>
      <c r="V76" s="114"/>
      <c r="W76" s="164"/>
      <c r="X76" s="129"/>
      <c r="Y76" s="114"/>
      <c r="Z76" s="164"/>
      <c r="AA76" s="129"/>
      <c r="AB76" s="114"/>
      <c r="AC76" s="164"/>
      <c r="AD76" s="129"/>
      <c r="AE76" s="114"/>
      <c r="AF76" s="164"/>
      <c r="AG76" s="129"/>
      <c r="AH76" s="114"/>
      <c r="AI76" s="164"/>
      <c r="AJ76" s="129"/>
      <c r="AK76" s="114"/>
      <c r="AL76" s="129"/>
      <c r="AM76" s="114"/>
      <c r="AN76" s="7" t="str">
        <f t="shared" si="143"/>
        <v/>
      </c>
      <c r="AO76" s="154" t="str">
        <f t="shared" si="144"/>
        <v/>
      </c>
      <c r="AP76" s="154" t="str">
        <f>IF(B76="","",IF(DN76&gt;17,"一般",IF(ISERROR(VLOOKUP(DN76,DO$6:$DP$22,2,0)),"",VLOOKUP(DN76,DO$6:$DP$22,2,0))))</f>
        <v/>
      </c>
      <c r="AQ76" s="150" t="str">
        <f t="shared" si="212"/>
        <v/>
      </c>
      <c r="AR76" s="11">
        <f t="shared" si="145"/>
        <v>0</v>
      </c>
      <c r="AS76" s="11">
        <f t="shared" si="146"/>
        <v>0</v>
      </c>
      <c r="AT76" s="11">
        <f t="shared" si="147"/>
        <v>0</v>
      </c>
      <c r="AU76" s="11">
        <f t="shared" si="148"/>
        <v>0</v>
      </c>
      <c r="AV76" s="11">
        <f t="shared" si="149"/>
        <v>0</v>
      </c>
      <c r="AW76" s="11">
        <f t="shared" si="150"/>
        <v>0</v>
      </c>
      <c r="AX76" s="11">
        <f t="shared" si="151"/>
        <v>0</v>
      </c>
      <c r="AY76" s="11">
        <f t="shared" si="152"/>
        <v>0</v>
      </c>
      <c r="AZ76" s="11">
        <f t="shared" si="153"/>
        <v>0</v>
      </c>
      <c r="BA76" s="11">
        <f t="shared" si="154"/>
        <v>0</v>
      </c>
      <c r="BB76" s="11">
        <f t="shared" si="155"/>
        <v>0</v>
      </c>
      <c r="BC76" s="4" t="str">
        <f t="shared" si="156"/>
        <v/>
      </c>
      <c r="BD76" s="4" t="str">
        <f t="shared" si="157"/>
        <v/>
      </c>
      <c r="BE76" s="6">
        <f t="shared" si="206"/>
        <v>0</v>
      </c>
      <c r="BF76" s="6" t="str">
        <f t="shared" si="207"/>
        <v/>
      </c>
      <c r="BG76" s="4">
        <f t="shared" si="158"/>
        <v>0</v>
      </c>
      <c r="BH76" s="4">
        <f t="shared" si="80"/>
        <v>0</v>
      </c>
      <c r="BI76" s="4" t="str">
        <f t="shared" si="54"/>
        <v/>
      </c>
      <c r="BJ76" s="4" t="str">
        <f t="shared" si="159"/>
        <v/>
      </c>
      <c r="BK76" s="11">
        <f t="shared" si="160"/>
        <v>0</v>
      </c>
      <c r="BL76" s="4" t="str">
        <f t="shared" si="213"/>
        <v/>
      </c>
      <c r="BM76" s="4">
        <v>5</v>
      </c>
      <c r="BN76" s="4" t="str">
        <f t="shared" si="161"/>
        <v xml:space="preserve"> </v>
      </c>
      <c r="BO76" s="4" t="str">
        <f t="shared" si="162"/>
        <v xml:space="preserve">  </v>
      </c>
      <c r="BP76" s="4" t="str">
        <f t="shared" si="163"/>
        <v/>
      </c>
      <c r="BQ76" s="4" t="str">
        <f t="shared" si="164"/>
        <v/>
      </c>
      <c r="BR76" s="4" t="str">
        <f t="shared" si="165"/>
        <v/>
      </c>
      <c r="BS76" s="4" t="str">
        <f t="shared" si="166"/>
        <v/>
      </c>
      <c r="BT76" s="4" t="str">
        <f t="shared" si="167"/>
        <v/>
      </c>
      <c r="BU76" s="4" t="str">
        <f t="shared" si="168"/>
        <v/>
      </c>
      <c r="BV76" s="4" t="str">
        <f t="shared" si="169"/>
        <v/>
      </c>
      <c r="BW76" s="4" t="str">
        <f t="shared" si="170"/>
        <v/>
      </c>
      <c r="BX76" s="4" t="str">
        <f t="shared" si="171"/>
        <v/>
      </c>
      <c r="BY76" s="4" t="str">
        <f t="shared" si="172"/>
        <v/>
      </c>
      <c r="BZ76" s="4" t="str">
        <f t="shared" si="173"/>
        <v/>
      </c>
      <c r="CA76" s="4" t="str">
        <f t="shared" si="174"/>
        <v/>
      </c>
      <c r="CB76" s="4" t="str">
        <f t="shared" si="175"/>
        <v/>
      </c>
      <c r="CC76" s="4" t="str">
        <f t="shared" si="176"/>
        <v/>
      </c>
      <c r="CD76" s="4" t="str">
        <f t="shared" si="177"/>
        <v/>
      </c>
      <c r="CE76" s="4" t="str">
        <f t="shared" si="178"/>
        <v/>
      </c>
      <c r="CF76" s="4" t="str">
        <f t="shared" si="179"/>
        <v/>
      </c>
      <c r="CG76" s="4" t="str">
        <f t="shared" si="180"/>
        <v/>
      </c>
      <c r="CH76" s="4" t="str">
        <f t="shared" si="181"/>
        <v/>
      </c>
      <c r="CI76" s="4" t="str">
        <f t="shared" si="182"/>
        <v/>
      </c>
      <c r="CJ76" s="4" t="str">
        <f t="shared" si="183"/>
        <v/>
      </c>
      <c r="CK76" s="4" t="str">
        <f t="shared" si="184"/>
        <v/>
      </c>
      <c r="CL76" s="4" t="str">
        <f t="shared" si="185"/>
        <v/>
      </c>
      <c r="CM76" s="4" t="str">
        <f t="shared" si="214"/>
        <v/>
      </c>
      <c r="CN76" s="4" t="str">
        <f t="shared" si="215"/>
        <v/>
      </c>
      <c r="CO76" s="4" t="str">
        <f t="shared" si="216"/>
        <v/>
      </c>
      <c r="CP76" s="4" t="str">
        <f t="shared" si="217"/>
        <v/>
      </c>
      <c r="CQ76" s="4" t="str">
        <f t="shared" si="218"/>
        <v/>
      </c>
      <c r="CR76" s="4" t="str">
        <f t="shared" si="219"/>
        <v/>
      </c>
      <c r="CS76" s="4" t="str">
        <f t="shared" si="220"/>
        <v/>
      </c>
      <c r="CT76" s="4" t="str">
        <f t="shared" si="221"/>
        <v/>
      </c>
      <c r="CU76" s="4" t="str">
        <f t="shared" si="222"/>
        <v/>
      </c>
      <c r="CV76" s="4" t="str">
        <f t="shared" si="223"/>
        <v/>
      </c>
      <c r="CW76" s="4" t="str">
        <f t="shared" si="224"/>
        <v/>
      </c>
      <c r="CX76" s="4">
        <f t="shared" si="186"/>
        <v>0</v>
      </c>
      <c r="CY76" s="4" t="str">
        <f t="shared" si="187"/>
        <v>999:99.99</v>
      </c>
      <c r="CZ76" s="4" t="str">
        <f t="shared" si="188"/>
        <v>999:99.99</v>
      </c>
      <c r="DA76" s="4" t="str">
        <f t="shared" si="189"/>
        <v>999:99.99</v>
      </c>
      <c r="DB76" s="4" t="str">
        <f t="shared" si="190"/>
        <v>999:99.99</v>
      </c>
      <c r="DC76" s="4" t="str">
        <f t="shared" si="191"/>
        <v>999:99.99</v>
      </c>
      <c r="DD76" s="4" t="str">
        <f t="shared" si="192"/>
        <v>999:99.99</v>
      </c>
      <c r="DE76" s="4" t="str">
        <f t="shared" si="193"/>
        <v>999:99.99</v>
      </c>
      <c r="DF76" s="4" t="str">
        <f t="shared" si="194"/>
        <v>999:99.99</v>
      </c>
      <c r="DG76" s="4" t="str">
        <f t="shared" si="195"/>
        <v>999:99.99</v>
      </c>
      <c r="DH76" s="4" t="str">
        <f t="shared" si="196"/>
        <v>999:99.99</v>
      </c>
      <c r="DI76" s="4" t="str">
        <f t="shared" si="197"/>
        <v>999:99.99</v>
      </c>
      <c r="DJ76" s="4">
        <f t="shared" si="208"/>
        <v>0</v>
      </c>
      <c r="DK76" s="4">
        <f t="shared" si="209"/>
        <v>0</v>
      </c>
      <c r="DL76" s="4">
        <f t="shared" si="210"/>
        <v>0</v>
      </c>
      <c r="DM76" s="4" t="str">
        <f t="shared" si="201"/>
        <v>19000100</v>
      </c>
      <c r="DN76" s="4" t="str">
        <f t="shared" si="202"/>
        <v/>
      </c>
      <c r="DU76" s="4" t="str">
        <f t="shared" si="203"/>
        <v/>
      </c>
      <c r="DV76" s="4" t="str">
        <f t="shared" si="204"/>
        <v/>
      </c>
    </row>
    <row r="77" spans="1:126" ht="16.5" customHeight="1">
      <c r="A77" s="7" t="str">
        <f t="shared" si="205"/>
        <v/>
      </c>
      <c r="B77" s="83"/>
      <c r="C77" s="7" t="s">
        <v>192</v>
      </c>
      <c r="D77" s="84"/>
      <c r="E77" s="84"/>
      <c r="F77" s="84"/>
      <c r="G77" s="84"/>
      <c r="H77" s="149" t="str">
        <f t="shared" si="211"/>
        <v/>
      </c>
      <c r="I77" s="129"/>
      <c r="J77" s="114"/>
      <c r="K77" s="164"/>
      <c r="L77" s="129"/>
      <c r="M77" s="114"/>
      <c r="N77" s="164"/>
      <c r="O77" s="129"/>
      <c r="P77" s="114"/>
      <c r="Q77" s="164"/>
      <c r="R77" s="129"/>
      <c r="S77" s="114"/>
      <c r="T77" s="164"/>
      <c r="U77" s="129"/>
      <c r="V77" s="114"/>
      <c r="W77" s="164"/>
      <c r="X77" s="129"/>
      <c r="Y77" s="114"/>
      <c r="Z77" s="164"/>
      <c r="AA77" s="129"/>
      <c r="AB77" s="114"/>
      <c r="AC77" s="164"/>
      <c r="AD77" s="129"/>
      <c r="AE77" s="114"/>
      <c r="AF77" s="164"/>
      <c r="AG77" s="129"/>
      <c r="AH77" s="114"/>
      <c r="AI77" s="164"/>
      <c r="AJ77" s="129"/>
      <c r="AK77" s="114"/>
      <c r="AL77" s="129"/>
      <c r="AM77" s="114"/>
      <c r="AN77" s="7" t="str">
        <f t="shared" si="143"/>
        <v/>
      </c>
      <c r="AO77" s="154" t="str">
        <f t="shared" si="144"/>
        <v/>
      </c>
      <c r="AP77" s="154" t="str">
        <f>IF(B77="","",IF(DN77&gt;17,"一般",IF(ISERROR(VLOOKUP(DN77,DO$6:$DP$22,2,0)),"",VLOOKUP(DN77,DO$6:$DP$22,2,0))))</f>
        <v/>
      </c>
      <c r="AQ77" s="150" t="str">
        <f t="shared" si="212"/>
        <v/>
      </c>
      <c r="AR77" s="11">
        <f t="shared" si="145"/>
        <v>0</v>
      </c>
      <c r="AS77" s="11">
        <f t="shared" si="146"/>
        <v>0</v>
      </c>
      <c r="AT77" s="11">
        <f t="shared" si="147"/>
        <v>0</v>
      </c>
      <c r="AU77" s="11">
        <f t="shared" si="148"/>
        <v>0</v>
      </c>
      <c r="AV77" s="11">
        <f t="shared" si="149"/>
        <v>0</v>
      </c>
      <c r="AW77" s="11">
        <f t="shared" si="150"/>
        <v>0</v>
      </c>
      <c r="AX77" s="11">
        <f t="shared" si="151"/>
        <v>0</v>
      </c>
      <c r="AY77" s="11">
        <f t="shared" si="152"/>
        <v>0</v>
      </c>
      <c r="AZ77" s="11">
        <f t="shared" si="153"/>
        <v>0</v>
      </c>
      <c r="BA77" s="11">
        <f t="shared" si="154"/>
        <v>0</v>
      </c>
      <c r="BB77" s="11">
        <f t="shared" si="155"/>
        <v>0</v>
      </c>
      <c r="BC77" s="4" t="str">
        <f t="shared" si="156"/>
        <v/>
      </c>
      <c r="BD77" s="4" t="str">
        <f t="shared" si="157"/>
        <v/>
      </c>
      <c r="BE77" s="6">
        <f t="shared" si="206"/>
        <v>0</v>
      </c>
      <c r="BF77" s="6" t="str">
        <f t="shared" si="207"/>
        <v/>
      </c>
      <c r="BG77" s="4">
        <f t="shared" si="158"/>
        <v>0</v>
      </c>
      <c r="BH77" s="4">
        <f t="shared" si="80"/>
        <v>0</v>
      </c>
      <c r="BI77" s="4" t="str">
        <f t="shared" si="54"/>
        <v/>
      </c>
      <c r="BJ77" s="4" t="str">
        <f t="shared" si="159"/>
        <v/>
      </c>
      <c r="BK77" s="11">
        <f t="shared" si="160"/>
        <v>0</v>
      </c>
      <c r="BL77" s="4" t="str">
        <f t="shared" si="213"/>
        <v/>
      </c>
      <c r="BM77" s="4">
        <v>5</v>
      </c>
      <c r="BN77" s="4" t="str">
        <f t="shared" si="161"/>
        <v xml:space="preserve"> </v>
      </c>
      <c r="BO77" s="4" t="str">
        <f t="shared" si="162"/>
        <v xml:space="preserve">  </v>
      </c>
      <c r="BP77" s="4" t="str">
        <f t="shared" si="163"/>
        <v/>
      </c>
      <c r="BQ77" s="4" t="str">
        <f t="shared" si="164"/>
        <v/>
      </c>
      <c r="BR77" s="4" t="str">
        <f t="shared" si="165"/>
        <v/>
      </c>
      <c r="BS77" s="4" t="str">
        <f t="shared" si="166"/>
        <v/>
      </c>
      <c r="BT77" s="4" t="str">
        <f t="shared" si="167"/>
        <v/>
      </c>
      <c r="BU77" s="4" t="str">
        <f t="shared" si="168"/>
        <v/>
      </c>
      <c r="BV77" s="4" t="str">
        <f t="shared" si="169"/>
        <v/>
      </c>
      <c r="BW77" s="4" t="str">
        <f t="shared" si="170"/>
        <v/>
      </c>
      <c r="BX77" s="4" t="str">
        <f t="shared" si="171"/>
        <v/>
      </c>
      <c r="BY77" s="4" t="str">
        <f t="shared" si="172"/>
        <v/>
      </c>
      <c r="BZ77" s="4" t="str">
        <f t="shared" si="173"/>
        <v/>
      </c>
      <c r="CA77" s="4" t="str">
        <f t="shared" si="174"/>
        <v/>
      </c>
      <c r="CB77" s="4" t="str">
        <f t="shared" si="175"/>
        <v/>
      </c>
      <c r="CC77" s="4" t="str">
        <f t="shared" si="176"/>
        <v/>
      </c>
      <c r="CD77" s="4" t="str">
        <f t="shared" si="177"/>
        <v/>
      </c>
      <c r="CE77" s="4" t="str">
        <f t="shared" si="178"/>
        <v/>
      </c>
      <c r="CF77" s="4" t="str">
        <f t="shared" si="179"/>
        <v/>
      </c>
      <c r="CG77" s="4" t="str">
        <f t="shared" si="180"/>
        <v/>
      </c>
      <c r="CH77" s="4" t="str">
        <f t="shared" si="181"/>
        <v/>
      </c>
      <c r="CI77" s="4" t="str">
        <f t="shared" si="182"/>
        <v/>
      </c>
      <c r="CJ77" s="4" t="str">
        <f t="shared" si="183"/>
        <v/>
      </c>
      <c r="CK77" s="4" t="str">
        <f t="shared" si="184"/>
        <v/>
      </c>
      <c r="CL77" s="4" t="str">
        <f t="shared" si="185"/>
        <v/>
      </c>
      <c r="CM77" s="4" t="str">
        <f t="shared" si="214"/>
        <v/>
      </c>
      <c r="CN77" s="4" t="str">
        <f t="shared" si="215"/>
        <v/>
      </c>
      <c r="CO77" s="4" t="str">
        <f t="shared" si="216"/>
        <v/>
      </c>
      <c r="CP77" s="4" t="str">
        <f t="shared" si="217"/>
        <v/>
      </c>
      <c r="CQ77" s="4" t="str">
        <f t="shared" si="218"/>
        <v/>
      </c>
      <c r="CR77" s="4" t="str">
        <f t="shared" si="219"/>
        <v/>
      </c>
      <c r="CS77" s="4" t="str">
        <f t="shared" si="220"/>
        <v/>
      </c>
      <c r="CT77" s="4" t="str">
        <f t="shared" si="221"/>
        <v/>
      </c>
      <c r="CU77" s="4" t="str">
        <f t="shared" si="222"/>
        <v/>
      </c>
      <c r="CV77" s="4" t="str">
        <f t="shared" si="223"/>
        <v/>
      </c>
      <c r="CW77" s="4" t="str">
        <f t="shared" si="224"/>
        <v/>
      </c>
      <c r="CX77" s="4">
        <f t="shared" si="186"/>
        <v>0</v>
      </c>
      <c r="CY77" s="4" t="str">
        <f t="shared" si="187"/>
        <v>999:99.99</v>
      </c>
      <c r="CZ77" s="4" t="str">
        <f t="shared" si="188"/>
        <v>999:99.99</v>
      </c>
      <c r="DA77" s="4" t="str">
        <f t="shared" si="189"/>
        <v>999:99.99</v>
      </c>
      <c r="DB77" s="4" t="str">
        <f t="shared" si="190"/>
        <v>999:99.99</v>
      </c>
      <c r="DC77" s="4" t="str">
        <f t="shared" si="191"/>
        <v>999:99.99</v>
      </c>
      <c r="DD77" s="4" t="str">
        <f t="shared" si="192"/>
        <v>999:99.99</v>
      </c>
      <c r="DE77" s="4" t="str">
        <f t="shared" si="193"/>
        <v>999:99.99</v>
      </c>
      <c r="DF77" s="4" t="str">
        <f t="shared" si="194"/>
        <v>999:99.99</v>
      </c>
      <c r="DG77" s="4" t="str">
        <f t="shared" si="195"/>
        <v>999:99.99</v>
      </c>
      <c r="DH77" s="4" t="str">
        <f t="shared" si="196"/>
        <v>999:99.99</v>
      </c>
      <c r="DI77" s="4" t="str">
        <f t="shared" si="197"/>
        <v>999:99.99</v>
      </c>
      <c r="DJ77" s="4">
        <f t="shared" si="208"/>
        <v>0</v>
      </c>
      <c r="DK77" s="4">
        <f t="shared" si="209"/>
        <v>0</v>
      </c>
      <c r="DL77" s="4">
        <f t="shared" si="210"/>
        <v>0</v>
      </c>
      <c r="DM77" s="4" t="str">
        <f t="shared" si="201"/>
        <v>19000100</v>
      </c>
      <c r="DN77" s="4" t="str">
        <f t="shared" si="202"/>
        <v/>
      </c>
      <c r="DU77" s="4" t="str">
        <f t="shared" si="203"/>
        <v/>
      </c>
      <c r="DV77" s="4" t="str">
        <f t="shared" si="204"/>
        <v/>
      </c>
    </row>
    <row r="78" spans="1:126" ht="16.5" customHeight="1">
      <c r="A78" s="7" t="str">
        <f t="shared" si="205"/>
        <v/>
      </c>
      <c r="B78" s="83"/>
      <c r="C78" s="7" t="s">
        <v>192</v>
      </c>
      <c r="D78" s="84"/>
      <c r="E78" s="84"/>
      <c r="F78" s="84"/>
      <c r="G78" s="84"/>
      <c r="H78" s="149" t="str">
        <f t="shared" si="211"/>
        <v/>
      </c>
      <c r="I78" s="129"/>
      <c r="J78" s="114"/>
      <c r="K78" s="164"/>
      <c r="L78" s="129"/>
      <c r="M78" s="114"/>
      <c r="N78" s="164"/>
      <c r="O78" s="129"/>
      <c r="P78" s="114"/>
      <c r="Q78" s="164"/>
      <c r="R78" s="129"/>
      <c r="S78" s="114"/>
      <c r="T78" s="164"/>
      <c r="U78" s="129"/>
      <c r="V78" s="114"/>
      <c r="W78" s="164"/>
      <c r="X78" s="129"/>
      <c r="Y78" s="114"/>
      <c r="Z78" s="164"/>
      <c r="AA78" s="129"/>
      <c r="AB78" s="114"/>
      <c r="AC78" s="164"/>
      <c r="AD78" s="129"/>
      <c r="AE78" s="114"/>
      <c r="AF78" s="164"/>
      <c r="AG78" s="129"/>
      <c r="AH78" s="114"/>
      <c r="AI78" s="164"/>
      <c r="AJ78" s="129"/>
      <c r="AK78" s="114"/>
      <c r="AL78" s="129"/>
      <c r="AM78" s="114"/>
      <c r="AN78" s="7" t="str">
        <f t="shared" si="143"/>
        <v/>
      </c>
      <c r="AO78" s="154" t="str">
        <f t="shared" si="144"/>
        <v/>
      </c>
      <c r="AP78" s="154" t="str">
        <f>IF(B78="","",IF(DN78&gt;17,"一般",IF(ISERROR(VLOOKUP(DN78,DO$6:$DP$22,2,0)),"",VLOOKUP(DN78,DO$6:$DP$22,2,0))))</f>
        <v/>
      </c>
      <c r="AQ78" s="150" t="str">
        <f t="shared" si="212"/>
        <v/>
      </c>
      <c r="AR78" s="11">
        <f t="shared" si="145"/>
        <v>0</v>
      </c>
      <c r="AS78" s="11">
        <f t="shared" si="146"/>
        <v>0</v>
      </c>
      <c r="AT78" s="11">
        <f t="shared" si="147"/>
        <v>0</v>
      </c>
      <c r="AU78" s="11">
        <f t="shared" si="148"/>
        <v>0</v>
      </c>
      <c r="AV78" s="11">
        <f t="shared" si="149"/>
        <v>0</v>
      </c>
      <c r="AW78" s="11">
        <f t="shared" si="150"/>
        <v>0</v>
      </c>
      <c r="AX78" s="11">
        <f t="shared" si="151"/>
        <v>0</v>
      </c>
      <c r="AY78" s="11">
        <f t="shared" si="152"/>
        <v>0</v>
      </c>
      <c r="AZ78" s="11">
        <f t="shared" si="153"/>
        <v>0</v>
      </c>
      <c r="BA78" s="11">
        <f t="shared" si="154"/>
        <v>0</v>
      </c>
      <c r="BB78" s="11">
        <f t="shared" si="155"/>
        <v>0</v>
      </c>
      <c r="BC78" s="4" t="str">
        <f t="shared" si="156"/>
        <v/>
      </c>
      <c r="BD78" s="4" t="str">
        <f t="shared" si="157"/>
        <v/>
      </c>
      <c r="BE78" s="6">
        <f t="shared" si="206"/>
        <v>0</v>
      </c>
      <c r="BF78" s="6" t="str">
        <f t="shared" si="207"/>
        <v/>
      </c>
      <c r="BG78" s="4">
        <f t="shared" si="158"/>
        <v>0</v>
      </c>
      <c r="BH78" s="4">
        <f t="shared" si="80"/>
        <v>0</v>
      </c>
      <c r="BI78" s="4" t="str">
        <f t="shared" si="54"/>
        <v/>
      </c>
      <c r="BJ78" s="4" t="str">
        <f t="shared" si="159"/>
        <v/>
      </c>
      <c r="BK78" s="11">
        <f t="shared" si="160"/>
        <v>0</v>
      </c>
      <c r="BL78" s="4" t="str">
        <f t="shared" si="213"/>
        <v/>
      </c>
      <c r="BM78" s="4">
        <v>5</v>
      </c>
      <c r="BN78" s="4" t="str">
        <f t="shared" si="161"/>
        <v xml:space="preserve"> </v>
      </c>
      <c r="BO78" s="4" t="str">
        <f t="shared" si="162"/>
        <v xml:space="preserve">  </v>
      </c>
      <c r="BP78" s="4" t="str">
        <f t="shared" si="163"/>
        <v/>
      </c>
      <c r="BQ78" s="4" t="str">
        <f t="shared" si="164"/>
        <v/>
      </c>
      <c r="BR78" s="4" t="str">
        <f t="shared" si="165"/>
        <v/>
      </c>
      <c r="BS78" s="4" t="str">
        <f t="shared" si="166"/>
        <v/>
      </c>
      <c r="BT78" s="4" t="str">
        <f t="shared" si="167"/>
        <v/>
      </c>
      <c r="BU78" s="4" t="str">
        <f t="shared" si="168"/>
        <v/>
      </c>
      <c r="BV78" s="4" t="str">
        <f t="shared" si="169"/>
        <v/>
      </c>
      <c r="BW78" s="4" t="str">
        <f t="shared" si="170"/>
        <v/>
      </c>
      <c r="BX78" s="4" t="str">
        <f t="shared" si="171"/>
        <v/>
      </c>
      <c r="BY78" s="4" t="str">
        <f t="shared" si="172"/>
        <v/>
      </c>
      <c r="BZ78" s="4" t="str">
        <f t="shared" si="173"/>
        <v/>
      </c>
      <c r="CA78" s="4" t="str">
        <f t="shared" si="174"/>
        <v/>
      </c>
      <c r="CB78" s="4" t="str">
        <f t="shared" si="175"/>
        <v/>
      </c>
      <c r="CC78" s="4" t="str">
        <f t="shared" si="176"/>
        <v/>
      </c>
      <c r="CD78" s="4" t="str">
        <f t="shared" si="177"/>
        <v/>
      </c>
      <c r="CE78" s="4" t="str">
        <f t="shared" si="178"/>
        <v/>
      </c>
      <c r="CF78" s="4" t="str">
        <f t="shared" si="179"/>
        <v/>
      </c>
      <c r="CG78" s="4" t="str">
        <f t="shared" si="180"/>
        <v/>
      </c>
      <c r="CH78" s="4" t="str">
        <f t="shared" si="181"/>
        <v/>
      </c>
      <c r="CI78" s="4" t="str">
        <f t="shared" si="182"/>
        <v/>
      </c>
      <c r="CJ78" s="4" t="str">
        <f t="shared" si="183"/>
        <v/>
      </c>
      <c r="CK78" s="4" t="str">
        <f t="shared" si="184"/>
        <v/>
      </c>
      <c r="CL78" s="4" t="str">
        <f t="shared" si="185"/>
        <v/>
      </c>
      <c r="CM78" s="4" t="str">
        <f t="shared" si="214"/>
        <v/>
      </c>
      <c r="CN78" s="4" t="str">
        <f t="shared" si="215"/>
        <v/>
      </c>
      <c r="CO78" s="4" t="str">
        <f t="shared" si="216"/>
        <v/>
      </c>
      <c r="CP78" s="4" t="str">
        <f t="shared" si="217"/>
        <v/>
      </c>
      <c r="CQ78" s="4" t="str">
        <f t="shared" si="218"/>
        <v/>
      </c>
      <c r="CR78" s="4" t="str">
        <f t="shared" si="219"/>
        <v/>
      </c>
      <c r="CS78" s="4" t="str">
        <f t="shared" si="220"/>
        <v/>
      </c>
      <c r="CT78" s="4" t="str">
        <f t="shared" si="221"/>
        <v/>
      </c>
      <c r="CU78" s="4" t="str">
        <f t="shared" si="222"/>
        <v/>
      </c>
      <c r="CV78" s="4" t="str">
        <f t="shared" si="223"/>
        <v/>
      </c>
      <c r="CW78" s="4" t="str">
        <f t="shared" si="224"/>
        <v/>
      </c>
      <c r="CX78" s="4">
        <f t="shared" si="186"/>
        <v>0</v>
      </c>
      <c r="CY78" s="4" t="str">
        <f t="shared" si="187"/>
        <v>999:99.99</v>
      </c>
      <c r="CZ78" s="4" t="str">
        <f t="shared" si="188"/>
        <v>999:99.99</v>
      </c>
      <c r="DA78" s="4" t="str">
        <f t="shared" si="189"/>
        <v>999:99.99</v>
      </c>
      <c r="DB78" s="4" t="str">
        <f t="shared" si="190"/>
        <v>999:99.99</v>
      </c>
      <c r="DC78" s="4" t="str">
        <f t="shared" si="191"/>
        <v>999:99.99</v>
      </c>
      <c r="DD78" s="4" t="str">
        <f t="shared" si="192"/>
        <v>999:99.99</v>
      </c>
      <c r="DE78" s="4" t="str">
        <f t="shared" si="193"/>
        <v>999:99.99</v>
      </c>
      <c r="DF78" s="4" t="str">
        <f t="shared" si="194"/>
        <v>999:99.99</v>
      </c>
      <c r="DG78" s="4" t="str">
        <f t="shared" si="195"/>
        <v>999:99.99</v>
      </c>
      <c r="DH78" s="4" t="str">
        <f t="shared" si="196"/>
        <v>999:99.99</v>
      </c>
      <c r="DI78" s="4" t="str">
        <f t="shared" si="197"/>
        <v>999:99.99</v>
      </c>
      <c r="DJ78" s="4">
        <f t="shared" si="208"/>
        <v>0</v>
      </c>
      <c r="DK78" s="4">
        <f t="shared" si="209"/>
        <v>0</v>
      </c>
      <c r="DL78" s="4">
        <f t="shared" si="210"/>
        <v>0</v>
      </c>
      <c r="DM78" s="4" t="str">
        <f t="shared" si="201"/>
        <v>19000100</v>
      </c>
      <c r="DN78" s="4" t="str">
        <f t="shared" si="202"/>
        <v/>
      </c>
      <c r="DU78" s="4" t="str">
        <f t="shared" si="203"/>
        <v/>
      </c>
      <c r="DV78" s="4" t="str">
        <f t="shared" si="204"/>
        <v/>
      </c>
    </row>
    <row r="79" spans="1:126" ht="16.5" customHeight="1">
      <c r="A79" s="7" t="str">
        <f t="shared" si="205"/>
        <v/>
      </c>
      <c r="B79" s="83"/>
      <c r="C79" s="7" t="s">
        <v>192</v>
      </c>
      <c r="D79" s="84"/>
      <c r="E79" s="84"/>
      <c r="F79" s="84"/>
      <c r="G79" s="84"/>
      <c r="H79" s="149" t="str">
        <f t="shared" si="211"/>
        <v/>
      </c>
      <c r="I79" s="129"/>
      <c r="J79" s="114"/>
      <c r="K79" s="164"/>
      <c r="L79" s="129"/>
      <c r="M79" s="114"/>
      <c r="N79" s="164"/>
      <c r="O79" s="129"/>
      <c r="P79" s="114"/>
      <c r="Q79" s="164"/>
      <c r="R79" s="129"/>
      <c r="S79" s="114"/>
      <c r="T79" s="164"/>
      <c r="U79" s="129"/>
      <c r="V79" s="114"/>
      <c r="W79" s="164"/>
      <c r="X79" s="129"/>
      <c r="Y79" s="114"/>
      <c r="Z79" s="164"/>
      <c r="AA79" s="129"/>
      <c r="AB79" s="114"/>
      <c r="AC79" s="164"/>
      <c r="AD79" s="129"/>
      <c r="AE79" s="114"/>
      <c r="AF79" s="164"/>
      <c r="AG79" s="129"/>
      <c r="AH79" s="114"/>
      <c r="AI79" s="164"/>
      <c r="AJ79" s="129"/>
      <c r="AK79" s="114"/>
      <c r="AL79" s="129"/>
      <c r="AM79" s="114"/>
      <c r="AN79" s="7" t="str">
        <f t="shared" si="143"/>
        <v/>
      </c>
      <c r="AO79" s="154" t="str">
        <f t="shared" si="144"/>
        <v/>
      </c>
      <c r="AP79" s="154" t="str">
        <f>IF(B79="","",IF(DN79&gt;17,"一般",IF(ISERROR(VLOOKUP(DN79,DO$6:$DP$22,2,0)),"",VLOOKUP(DN79,DO$6:$DP$22,2,0))))</f>
        <v/>
      </c>
      <c r="AQ79" s="150" t="str">
        <f t="shared" si="212"/>
        <v/>
      </c>
      <c r="AR79" s="11">
        <f t="shared" si="145"/>
        <v>0</v>
      </c>
      <c r="AS79" s="11">
        <f t="shared" si="146"/>
        <v>0</v>
      </c>
      <c r="AT79" s="11">
        <f t="shared" si="147"/>
        <v>0</v>
      </c>
      <c r="AU79" s="11">
        <f t="shared" si="148"/>
        <v>0</v>
      </c>
      <c r="AV79" s="11">
        <f t="shared" si="149"/>
        <v>0</v>
      </c>
      <c r="AW79" s="11">
        <f t="shared" si="150"/>
        <v>0</v>
      </c>
      <c r="AX79" s="11">
        <f t="shared" si="151"/>
        <v>0</v>
      </c>
      <c r="AY79" s="11">
        <f t="shared" si="152"/>
        <v>0</v>
      </c>
      <c r="AZ79" s="11">
        <f t="shared" si="153"/>
        <v>0</v>
      </c>
      <c r="BA79" s="11">
        <f t="shared" si="154"/>
        <v>0</v>
      </c>
      <c r="BB79" s="11">
        <f t="shared" si="155"/>
        <v>0</v>
      </c>
      <c r="BC79" s="4" t="str">
        <f t="shared" si="156"/>
        <v/>
      </c>
      <c r="BD79" s="4" t="str">
        <f t="shared" si="157"/>
        <v/>
      </c>
      <c r="BE79" s="6">
        <f t="shared" si="206"/>
        <v>0</v>
      </c>
      <c r="BF79" s="6" t="str">
        <f t="shared" si="207"/>
        <v/>
      </c>
      <c r="BG79" s="4">
        <f t="shared" si="158"/>
        <v>0</v>
      </c>
      <c r="BH79" s="4">
        <f t="shared" si="80"/>
        <v>0</v>
      </c>
      <c r="BI79" s="4" t="str">
        <f t="shared" si="54"/>
        <v/>
      </c>
      <c r="BJ79" s="4" t="str">
        <f t="shared" si="159"/>
        <v/>
      </c>
      <c r="BK79" s="11">
        <f t="shared" si="160"/>
        <v>0</v>
      </c>
      <c r="BL79" s="4" t="str">
        <f t="shared" si="213"/>
        <v/>
      </c>
      <c r="BM79" s="4">
        <v>5</v>
      </c>
      <c r="BN79" s="4" t="str">
        <f t="shared" si="161"/>
        <v xml:space="preserve"> </v>
      </c>
      <c r="BO79" s="4" t="str">
        <f t="shared" si="162"/>
        <v xml:space="preserve">  </v>
      </c>
      <c r="BP79" s="4" t="str">
        <f t="shared" si="163"/>
        <v/>
      </c>
      <c r="BQ79" s="4" t="str">
        <f t="shared" si="164"/>
        <v/>
      </c>
      <c r="BR79" s="4" t="str">
        <f t="shared" si="165"/>
        <v/>
      </c>
      <c r="BS79" s="4" t="str">
        <f t="shared" si="166"/>
        <v/>
      </c>
      <c r="BT79" s="4" t="str">
        <f t="shared" si="167"/>
        <v/>
      </c>
      <c r="BU79" s="4" t="str">
        <f t="shared" si="168"/>
        <v/>
      </c>
      <c r="BV79" s="4" t="str">
        <f t="shared" si="169"/>
        <v/>
      </c>
      <c r="BW79" s="4" t="str">
        <f t="shared" si="170"/>
        <v/>
      </c>
      <c r="BX79" s="4" t="str">
        <f t="shared" si="171"/>
        <v/>
      </c>
      <c r="BY79" s="4" t="str">
        <f t="shared" si="172"/>
        <v/>
      </c>
      <c r="BZ79" s="4" t="str">
        <f t="shared" si="173"/>
        <v/>
      </c>
      <c r="CA79" s="4" t="str">
        <f t="shared" si="174"/>
        <v/>
      </c>
      <c r="CB79" s="4" t="str">
        <f t="shared" si="175"/>
        <v/>
      </c>
      <c r="CC79" s="4" t="str">
        <f t="shared" si="176"/>
        <v/>
      </c>
      <c r="CD79" s="4" t="str">
        <f t="shared" si="177"/>
        <v/>
      </c>
      <c r="CE79" s="4" t="str">
        <f t="shared" si="178"/>
        <v/>
      </c>
      <c r="CF79" s="4" t="str">
        <f t="shared" si="179"/>
        <v/>
      </c>
      <c r="CG79" s="4" t="str">
        <f t="shared" si="180"/>
        <v/>
      </c>
      <c r="CH79" s="4" t="str">
        <f t="shared" si="181"/>
        <v/>
      </c>
      <c r="CI79" s="4" t="str">
        <f t="shared" si="182"/>
        <v/>
      </c>
      <c r="CJ79" s="4" t="str">
        <f t="shared" si="183"/>
        <v/>
      </c>
      <c r="CK79" s="4" t="str">
        <f t="shared" si="184"/>
        <v/>
      </c>
      <c r="CL79" s="4" t="str">
        <f t="shared" si="185"/>
        <v/>
      </c>
      <c r="CM79" s="4" t="str">
        <f t="shared" si="214"/>
        <v/>
      </c>
      <c r="CN79" s="4" t="str">
        <f t="shared" si="215"/>
        <v/>
      </c>
      <c r="CO79" s="4" t="str">
        <f t="shared" si="216"/>
        <v/>
      </c>
      <c r="CP79" s="4" t="str">
        <f t="shared" si="217"/>
        <v/>
      </c>
      <c r="CQ79" s="4" t="str">
        <f t="shared" si="218"/>
        <v/>
      </c>
      <c r="CR79" s="4" t="str">
        <f t="shared" si="219"/>
        <v/>
      </c>
      <c r="CS79" s="4" t="str">
        <f t="shared" si="220"/>
        <v/>
      </c>
      <c r="CT79" s="4" t="str">
        <f t="shared" si="221"/>
        <v/>
      </c>
      <c r="CU79" s="4" t="str">
        <f t="shared" si="222"/>
        <v/>
      </c>
      <c r="CV79" s="4" t="str">
        <f t="shared" si="223"/>
        <v/>
      </c>
      <c r="CW79" s="4" t="str">
        <f t="shared" si="224"/>
        <v/>
      </c>
      <c r="CX79" s="4">
        <f t="shared" si="186"/>
        <v>0</v>
      </c>
      <c r="CY79" s="4" t="str">
        <f t="shared" si="187"/>
        <v>999:99.99</v>
      </c>
      <c r="CZ79" s="4" t="str">
        <f t="shared" si="188"/>
        <v>999:99.99</v>
      </c>
      <c r="DA79" s="4" t="str">
        <f t="shared" si="189"/>
        <v>999:99.99</v>
      </c>
      <c r="DB79" s="4" t="str">
        <f t="shared" si="190"/>
        <v>999:99.99</v>
      </c>
      <c r="DC79" s="4" t="str">
        <f t="shared" si="191"/>
        <v>999:99.99</v>
      </c>
      <c r="DD79" s="4" t="str">
        <f t="shared" si="192"/>
        <v>999:99.99</v>
      </c>
      <c r="DE79" s="4" t="str">
        <f t="shared" si="193"/>
        <v>999:99.99</v>
      </c>
      <c r="DF79" s="4" t="str">
        <f t="shared" si="194"/>
        <v>999:99.99</v>
      </c>
      <c r="DG79" s="4" t="str">
        <f t="shared" si="195"/>
        <v>999:99.99</v>
      </c>
      <c r="DH79" s="4" t="str">
        <f t="shared" si="196"/>
        <v>999:99.99</v>
      </c>
      <c r="DI79" s="4" t="str">
        <f t="shared" si="197"/>
        <v>999:99.99</v>
      </c>
      <c r="DJ79" s="4">
        <f t="shared" si="208"/>
        <v>0</v>
      </c>
      <c r="DK79" s="4">
        <f t="shared" si="209"/>
        <v>0</v>
      </c>
      <c r="DL79" s="4">
        <f t="shared" si="210"/>
        <v>0</v>
      </c>
      <c r="DM79" s="4" t="str">
        <f t="shared" si="201"/>
        <v>19000100</v>
      </c>
      <c r="DN79" s="4" t="str">
        <f t="shared" si="202"/>
        <v/>
      </c>
      <c r="DU79" s="4" t="str">
        <f t="shared" si="203"/>
        <v/>
      </c>
      <c r="DV79" s="4" t="str">
        <f t="shared" si="204"/>
        <v/>
      </c>
    </row>
    <row r="80" spans="1:126" ht="16.5" customHeight="1">
      <c r="A80" s="7" t="str">
        <f t="shared" si="205"/>
        <v/>
      </c>
      <c r="B80" s="83"/>
      <c r="C80" s="7" t="s">
        <v>192</v>
      </c>
      <c r="D80" s="84"/>
      <c r="E80" s="84"/>
      <c r="F80" s="84"/>
      <c r="G80" s="84"/>
      <c r="H80" s="149" t="str">
        <f t="shared" si="211"/>
        <v/>
      </c>
      <c r="I80" s="129"/>
      <c r="J80" s="114"/>
      <c r="K80" s="164"/>
      <c r="L80" s="129"/>
      <c r="M80" s="114"/>
      <c r="N80" s="164"/>
      <c r="O80" s="129"/>
      <c r="P80" s="114"/>
      <c r="Q80" s="164"/>
      <c r="R80" s="129"/>
      <c r="S80" s="114"/>
      <c r="T80" s="164"/>
      <c r="U80" s="129"/>
      <c r="V80" s="114"/>
      <c r="W80" s="164"/>
      <c r="X80" s="129"/>
      <c r="Y80" s="114"/>
      <c r="Z80" s="164"/>
      <c r="AA80" s="129"/>
      <c r="AB80" s="114"/>
      <c r="AC80" s="164"/>
      <c r="AD80" s="129"/>
      <c r="AE80" s="114"/>
      <c r="AF80" s="164"/>
      <c r="AG80" s="129"/>
      <c r="AH80" s="114"/>
      <c r="AI80" s="164"/>
      <c r="AJ80" s="129"/>
      <c r="AK80" s="114"/>
      <c r="AL80" s="129"/>
      <c r="AM80" s="114"/>
      <c r="AN80" s="7" t="str">
        <f t="shared" si="143"/>
        <v/>
      </c>
      <c r="AO80" s="154" t="str">
        <f t="shared" si="144"/>
        <v/>
      </c>
      <c r="AP80" s="154" t="str">
        <f>IF(B80="","",IF(DN80&gt;17,"一般",IF(ISERROR(VLOOKUP(DN80,DO$6:$DP$22,2,0)),"",VLOOKUP(DN80,DO$6:$DP$22,2,0))))</f>
        <v/>
      </c>
      <c r="AQ80" s="150" t="str">
        <f t="shared" si="212"/>
        <v/>
      </c>
      <c r="AR80" s="11">
        <f t="shared" si="145"/>
        <v>0</v>
      </c>
      <c r="AS80" s="11">
        <f t="shared" si="146"/>
        <v>0</v>
      </c>
      <c r="AT80" s="11">
        <f t="shared" si="147"/>
        <v>0</v>
      </c>
      <c r="AU80" s="11">
        <f t="shared" si="148"/>
        <v>0</v>
      </c>
      <c r="AV80" s="11">
        <f t="shared" si="149"/>
        <v>0</v>
      </c>
      <c r="AW80" s="11">
        <f t="shared" si="150"/>
        <v>0</v>
      </c>
      <c r="AX80" s="11">
        <f t="shared" si="151"/>
        <v>0</v>
      </c>
      <c r="AY80" s="11">
        <f t="shared" si="152"/>
        <v>0</v>
      </c>
      <c r="AZ80" s="11">
        <f t="shared" si="153"/>
        <v>0</v>
      </c>
      <c r="BA80" s="11">
        <f t="shared" si="154"/>
        <v>0</v>
      </c>
      <c r="BB80" s="11">
        <f t="shared" si="155"/>
        <v>0</v>
      </c>
      <c r="BC80" s="4" t="str">
        <f t="shared" si="156"/>
        <v/>
      </c>
      <c r="BD80" s="4" t="str">
        <f t="shared" si="157"/>
        <v/>
      </c>
      <c r="BE80" s="6">
        <f t="shared" si="206"/>
        <v>0</v>
      </c>
      <c r="BF80" s="6" t="str">
        <f t="shared" si="207"/>
        <v/>
      </c>
      <c r="BG80" s="4">
        <f t="shared" si="158"/>
        <v>0</v>
      </c>
      <c r="BH80" s="4">
        <f t="shared" si="80"/>
        <v>0</v>
      </c>
      <c r="BI80" s="4" t="str">
        <f t="shared" si="54"/>
        <v/>
      </c>
      <c r="BJ80" s="4" t="str">
        <f t="shared" si="159"/>
        <v/>
      </c>
      <c r="BK80" s="11">
        <f t="shared" si="160"/>
        <v>0</v>
      </c>
      <c r="BL80" s="4" t="str">
        <f t="shared" si="213"/>
        <v/>
      </c>
      <c r="BM80" s="4">
        <v>5</v>
      </c>
      <c r="BN80" s="4" t="str">
        <f t="shared" si="161"/>
        <v xml:space="preserve"> </v>
      </c>
      <c r="BO80" s="4" t="str">
        <f t="shared" si="162"/>
        <v xml:space="preserve">  </v>
      </c>
      <c r="BP80" s="4" t="str">
        <f t="shared" si="163"/>
        <v/>
      </c>
      <c r="BQ80" s="4" t="str">
        <f t="shared" si="164"/>
        <v/>
      </c>
      <c r="BR80" s="4" t="str">
        <f t="shared" si="165"/>
        <v/>
      </c>
      <c r="BS80" s="4" t="str">
        <f t="shared" si="166"/>
        <v/>
      </c>
      <c r="BT80" s="4" t="str">
        <f t="shared" si="167"/>
        <v/>
      </c>
      <c r="BU80" s="4" t="str">
        <f t="shared" si="168"/>
        <v/>
      </c>
      <c r="BV80" s="4" t="str">
        <f t="shared" si="169"/>
        <v/>
      </c>
      <c r="BW80" s="4" t="str">
        <f t="shared" si="170"/>
        <v/>
      </c>
      <c r="BX80" s="4" t="str">
        <f t="shared" si="171"/>
        <v/>
      </c>
      <c r="BY80" s="4" t="str">
        <f t="shared" si="172"/>
        <v/>
      </c>
      <c r="BZ80" s="4" t="str">
        <f t="shared" si="173"/>
        <v/>
      </c>
      <c r="CA80" s="4" t="str">
        <f t="shared" si="174"/>
        <v/>
      </c>
      <c r="CB80" s="4" t="str">
        <f t="shared" si="175"/>
        <v/>
      </c>
      <c r="CC80" s="4" t="str">
        <f t="shared" si="176"/>
        <v/>
      </c>
      <c r="CD80" s="4" t="str">
        <f t="shared" si="177"/>
        <v/>
      </c>
      <c r="CE80" s="4" t="str">
        <f t="shared" si="178"/>
        <v/>
      </c>
      <c r="CF80" s="4" t="str">
        <f t="shared" si="179"/>
        <v/>
      </c>
      <c r="CG80" s="4" t="str">
        <f t="shared" si="180"/>
        <v/>
      </c>
      <c r="CH80" s="4" t="str">
        <f t="shared" si="181"/>
        <v/>
      </c>
      <c r="CI80" s="4" t="str">
        <f t="shared" si="182"/>
        <v/>
      </c>
      <c r="CJ80" s="4" t="str">
        <f t="shared" si="183"/>
        <v/>
      </c>
      <c r="CK80" s="4" t="str">
        <f t="shared" si="184"/>
        <v/>
      </c>
      <c r="CL80" s="4" t="str">
        <f t="shared" si="185"/>
        <v/>
      </c>
      <c r="CM80" s="4" t="str">
        <f t="shared" si="214"/>
        <v/>
      </c>
      <c r="CN80" s="4" t="str">
        <f t="shared" si="215"/>
        <v/>
      </c>
      <c r="CO80" s="4" t="str">
        <f t="shared" si="216"/>
        <v/>
      </c>
      <c r="CP80" s="4" t="str">
        <f t="shared" si="217"/>
        <v/>
      </c>
      <c r="CQ80" s="4" t="str">
        <f t="shared" si="218"/>
        <v/>
      </c>
      <c r="CR80" s="4" t="str">
        <f t="shared" si="219"/>
        <v/>
      </c>
      <c r="CS80" s="4" t="str">
        <f t="shared" si="220"/>
        <v/>
      </c>
      <c r="CT80" s="4" t="str">
        <f t="shared" si="221"/>
        <v/>
      </c>
      <c r="CU80" s="4" t="str">
        <f t="shared" si="222"/>
        <v/>
      </c>
      <c r="CV80" s="4" t="str">
        <f t="shared" si="223"/>
        <v/>
      </c>
      <c r="CW80" s="4" t="str">
        <f t="shared" si="224"/>
        <v/>
      </c>
      <c r="CX80" s="4">
        <f t="shared" si="186"/>
        <v>0</v>
      </c>
      <c r="CY80" s="4" t="str">
        <f t="shared" si="187"/>
        <v>999:99.99</v>
      </c>
      <c r="CZ80" s="4" t="str">
        <f t="shared" si="188"/>
        <v>999:99.99</v>
      </c>
      <c r="DA80" s="4" t="str">
        <f t="shared" si="189"/>
        <v>999:99.99</v>
      </c>
      <c r="DB80" s="4" t="str">
        <f t="shared" si="190"/>
        <v>999:99.99</v>
      </c>
      <c r="DC80" s="4" t="str">
        <f t="shared" si="191"/>
        <v>999:99.99</v>
      </c>
      <c r="DD80" s="4" t="str">
        <f t="shared" si="192"/>
        <v>999:99.99</v>
      </c>
      <c r="DE80" s="4" t="str">
        <f t="shared" si="193"/>
        <v>999:99.99</v>
      </c>
      <c r="DF80" s="4" t="str">
        <f t="shared" si="194"/>
        <v>999:99.99</v>
      </c>
      <c r="DG80" s="4" t="str">
        <f t="shared" si="195"/>
        <v>999:99.99</v>
      </c>
      <c r="DH80" s="4" t="str">
        <f t="shared" si="196"/>
        <v>999:99.99</v>
      </c>
      <c r="DI80" s="4" t="str">
        <f t="shared" si="197"/>
        <v>999:99.99</v>
      </c>
      <c r="DJ80" s="4">
        <f t="shared" si="208"/>
        <v>0</v>
      </c>
      <c r="DK80" s="4">
        <f t="shared" si="209"/>
        <v>0</v>
      </c>
      <c r="DL80" s="4">
        <f t="shared" si="210"/>
        <v>0</v>
      </c>
      <c r="DM80" s="4" t="str">
        <f t="shared" si="201"/>
        <v>19000100</v>
      </c>
      <c r="DN80" s="4" t="str">
        <f t="shared" si="202"/>
        <v/>
      </c>
      <c r="DU80" s="4" t="str">
        <f t="shared" si="203"/>
        <v/>
      </c>
      <c r="DV80" s="4" t="str">
        <f t="shared" si="204"/>
        <v/>
      </c>
    </row>
    <row r="81" spans="1:126" ht="16.5" customHeight="1">
      <c r="A81" s="7" t="str">
        <f t="shared" si="205"/>
        <v/>
      </c>
      <c r="B81" s="83"/>
      <c r="C81" s="7" t="s">
        <v>192</v>
      </c>
      <c r="D81" s="84"/>
      <c r="E81" s="84"/>
      <c r="F81" s="84"/>
      <c r="G81" s="84"/>
      <c r="H81" s="149" t="str">
        <f t="shared" si="211"/>
        <v/>
      </c>
      <c r="I81" s="129"/>
      <c r="J81" s="114"/>
      <c r="K81" s="164"/>
      <c r="L81" s="129"/>
      <c r="M81" s="114"/>
      <c r="N81" s="164"/>
      <c r="O81" s="129"/>
      <c r="P81" s="114"/>
      <c r="Q81" s="164"/>
      <c r="R81" s="129"/>
      <c r="S81" s="114"/>
      <c r="T81" s="164"/>
      <c r="U81" s="129"/>
      <c r="V81" s="114"/>
      <c r="W81" s="164"/>
      <c r="X81" s="129"/>
      <c r="Y81" s="114"/>
      <c r="Z81" s="164"/>
      <c r="AA81" s="129"/>
      <c r="AB81" s="114"/>
      <c r="AC81" s="164"/>
      <c r="AD81" s="129"/>
      <c r="AE81" s="114"/>
      <c r="AF81" s="164"/>
      <c r="AG81" s="129"/>
      <c r="AH81" s="114"/>
      <c r="AI81" s="164"/>
      <c r="AJ81" s="129"/>
      <c r="AK81" s="114"/>
      <c r="AL81" s="129"/>
      <c r="AM81" s="114"/>
      <c r="AN81" s="7" t="str">
        <f t="shared" si="143"/>
        <v/>
      </c>
      <c r="AO81" s="154" t="str">
        <f t="shared" si="144"/>
        <v/>
      </c>
      <c r="AP81" s="154" t="str">
        <f>IF(B81="","",IF(DN81&gt;17,"一般",IF(ISERROR(VLOOKUP(DN81,DO$6:$DP$22,2,0)),"",VLOOKUP(DN81,DO$6:$DP$22,2,0))))</f>
        <v/>
      </c>
      <c r="AQ81" s="150" t="str">
        <f t="shared" si="212"/>
        <v/>
      </c>
      <c r="AR81" s="11">
        <f t="shared" si="145"/>
        <v>0</v>
      </c>
      <c r="AS81" s="11">
        <f t="shared" si="146"/>
        <v>0</v>
      </c>
      <c r="AT81" s="11">
        <f t="shared" si="147"/>
        <v>0</v>
      </c>
      <c r="AU81" s="11">
        <f t="shared" si="148"/>
        <v>0</v>
      </c>
      <c r="AV81" s="11">
        <f t="shared" si="149"/>
        <v>0</v>
      </c>
      <c r="AW81" s="11">
        <f t="shared" si="150"/>
        <v>0</v>
      </c>
      <c r="AX81" s="11">
        <f t="shared" si="151"/>
        <v>0</v>
      </c>
      <c r="AY81" s="11">
        <f t="shared" si="152"/>
        <v>0</v>
      </c>
      <c r="AZ81" s="11">
        <f t="shared" si="153"/>
        <v>0</v>
      </c>
      <c r="BA81" s="11">
        <f t="shared" si="154"/>
        <v>0</v>
      </c>
      <c r="BB81" s="11">
        <f t="shared" si="155"/>
        <v>0</v>
      </c>
      <c r="BC81" s="4" t="str">
        <f t="shared" si="156"/>
        <v/>
      </c>
      <c r="BD81" s="4" t="str">
        <f t="shared" si="157"/>
        <v/>
      </c>
      <c r="BE81" s="6">
        <f t="shared" ref="BE81:BE100" si="225">BE80+IF(BJ81="",0,1)</f>
        <v>0</v>
      </c>
      <c r="BF81" s="6" t="str">
        <f t="shared" ref="BF81:BF100" si="226">IF(BJ81="","",BE81)</f>
        <v/>
      </c>
      <c r="BG81" s="4">
        <f t="shared" ref="BG81:BG100" si="227">LEN(BC81)+LEN(BD81)</f>
        <v>0</v>
      </c>
      <c r="BH81" s="4">
        <f t="shared" ref="BH81:BH100" si="228">BH80+IF(BJ81="",0,1)</f>
        <v>0</v>
      </c>
      <c r="BI81" s="4" t="str">
        <f t="shared" ref="BI81:BI100" si="229">IF(BJ81="","",BH81)</f>
        <v/>
      </c>
      <c r="BJ81" s="4" t="str">
        <f t="shared" ref="BJ81:BJ100" si="230">BC81&amp;IF(OR(BG81&gt;4,BG81=0),"",REPT("  ",5-BG81))&amp;BD81</f>
        <v/>
      </c>
      <c r="BK81" s="11">
        <f t="shared" si="160"/>
        <v>0</v>
      </c>
      <c r="BL81" s="4" t="str">
        <f t="shared" si="213"/>
        <v/>
      </c>
      <c r="BM81" s="4">
        <v>5</v>
      </c>
      <c r="BN81" s="4" t="str">
        <f t="shared" si="161"/>
        <v xml:space="preserve"> </v>
      </c>
      <c r="BO81" s="4" t="str">
        <f t="shared" ref="BO81:BO100" si="231">BC81&amp;"  "&amp;BD81</f>
        <v xml:space="preserve">  </v>
      </c>
      <c r="BP81" s="4" t="str">
        <f t="shared" si="163"/>
        <v/>
      </c>
      <c r="BQ81" s="4" t="str">
        <f t="shared" si="164"/>
        <v/>
      </c>
      <c r="BR81" s="4" t="str">
        <f t="shared" si="165"/>
        <v/>
      </c>
      <c r="BS81" s="4" t="str">
        <f t="shared" si="166"/>
        <v/>
      </c>
      <c r="BT81" s="4" t="str">
        <f t="shared" si="167"/>
        <v/>
      </c>
      <c r="BU81" s="4" t="str">
        <f t="shared" si="168"/>
        <v/>
      </c>
      <c r="BV81" s="4" t="str">
        <f t="shared" si="169"/>
        <v/>
      </c>
      <c r="BW81" s="4" t="str">
        <f t="shared" si="170"/>
        <v/>
      </c>
      <c r="BX81" s="4" t="str">
        <f t="shared" si="171"/>
        <v/>
      </c>
      <c r="BY81" s="4" t="str">
        <f t="shared" si="172"/>
        <v/>
      </c>
      <c r="BZ81" s="4" t="str">
        <f t="shared" si="173"/>
        <v/>
      </c>
      <c r="CA81" s="4" t="str">
        <f t="shared" si="174"/>
        <v/>
      </c>
      <c r="CB81" s="4" t="str">
        <f t="shared" si="175"/>
        <v/>
      </c>
      <c r="CC81" s="4" t="str">
        <f t="shared" si="176"/>
        <v/>
      </c>
      <c r="CD81" s="4" t="str">
        <f t="shared" si="177"/>
        <v/>
      </c>
      <c r="CE81" s="4" t="str">
        <f t="shared" si="178"/>
        <v/>
      </c>
      <c r="CF81" s="4" t="str">
        <f t="shared" si="179"/>
        <v/>
      </c>
      <c r="CG81" s="4" t="str">
        <f t="shared" si="180"/>
        <v/>
      </c>
      <c r="CH81" s="4" t="str">
        <f t="shared" si="181"/>
        <v/>
      </c>
      <c r="CI81" s="4" t="str">
        <f t="shared" si="182"/>
        <v/>
      </c>
      <c r="CJ81" s="4" t="str">
        <f t="shared" si="183"/>
        <v/>
      </c>
      <c r="CK81" s="4" t="str">
        <f t="shared" si="184"/>
        <v/>
      </c>
      <c r="CL81" s="4" t="str">
        <f t="shared" si="185"/>
        <v/>
      </c>
      <c r="CM81" s="4" t="str">
        <f t="shared" si="214"/>
        <v/>
      </c>
      <c r="CN81" s="4" t="str">
        <f t="shared" si="215"/>
        <v/>
      </c>
      <c r="CO81" s="4" t="str">
        <f t="shared" si="216"/>
        <v/>
      </c>
      <c r="CP81" s="4" t="str">
        <f t="shared" si="217"/>
        <v/>
      </c>
      <c r="CQ81" s="4" t="str">
        <f t="shared" si="218"/>
        <v/>
      </c>
      <c r="CR81" s="4" t="str">
        <f t="shared" si="219"/>
        <v/>
      </c>
      <c r="CS81" s="4" t="str">
        <f t="shared" si="220"/>
        <v/>
      </c>
      <c r="CT81" s="4" t="str">
        <f t="shared" si="221"/>
        <v/>
      </c>
      <c r="CU81" s="4" t="str">
        <f t="shared" si="222"/>
        <v/>
      </c>
      <c r="CV81" s="4" t="str">
        <f t="shared" si="223"/>
        <v/>
      </c>
      <c r="CW81" s="4" t="str">
        <f t="shared" si="224"/>
        <v/>
      </c>
      <c r="CX81" s="4">
        <f t="shared" si="186"/>
        <v>0</v>
      </c>
      <c r="CY81" s="4" t="str">
        <f t="shared" si="187"/>
        <v>999:99.99</v>
      </c>
      <c r="CZ81" s="4" t="str">
        <f t="shared" si="188"/>
        <v>999:99.99</v>
      </c>
      <c r="DA81" s="4" t="str">
        <f t="shared" si="189"/>
        <v>999:99.99</v>
      </c>
      <c r="DB81" s="4" t="str">
        <f t="shared" si="190"/>
        <v>999:99.99</v>
      </c>
      <c r="DC81" s="4" t="str">
        <f t="shared" si="191"/>
        <v>999:99.99</v>
      </c>
      <c r="DD81" s="4" t="str">
        <f t="shared" si="192"/>
        <v>999:99.99</v>
      </c>
      <c r="DE81" s="4" t="str">
        <f t="shared" si="193"/>
        <v>999:99.99</v>
      </c>
      <c r="DF81" s="4" t="str">
        <f t="shared" si="194"/>
        <v>999:99.99</v>
      </c>
      <c r="DG81" s="4" t="str">
        <f t="shared" si="195"/>
        <v>999:99.99</v>
      </c>
      <c r="DH81" s="4" t="str">
        <f t="shared" si="196"/>
        <v>999:99.99</v>
      </c>
      <c r="DI81" s="4" t="str">
        <f t="shared" si="197"/>
        <v>999:99.99</v>
      </c>
      <c r="DJ81" s="4">
        <f t="shared" ref="DJ81:DJ100" si="232">IF(BK81=1,1,0)</f>
        <v>0</v>
      </c>
      <c r="DK81" s="4">
        <f t="shared" ref="DK81:DK100" si="233">IF(BK81=2,1,0)</f>
        <v>0</v>
      </c>
      <c r="DL81" s="4">
        <f t="shared" ref="DL81:DL100" si="234">IF(BK81=3,1,0)</f>
        <v>0</v>
      </c>
      <c r="DM81" s="4" t="str">
        <f t="shared" si="201"/>
        <v>19000100</v>
      </c>
      <c r="DN81" s="4" t="str">
        <f t="shared" si="202"/>
        <v/>
      </c>
      <c r="DU81" s="4" t="str">
        <f t="shared" si="203"/>
        <v/>
      </c>
      <c r="DV81" s="4" t="str">
        <f t="shared" si="204"/>
        <v/>
      </c>
    </row>
    <row r="82" spans="1:126" ht="16.5" customHeight="1">
      <c r="A82" s="7" t="str">
        <f t="shared" si="205"/>
        <v/>
      </c>
      <c r="B82" s="83"/>
      <c r="C82" s="7" t="s">
        <v>192</v>
      </c>
      <c r="D82" s="84"/>
      <c r="E82" s="84"/>
      <c r="F82" s="84"/>
      <c r="G82" s="84"/>
      <c r="H82" s="149" t="str">
        <f t="shared" si="211"/>
        <v/>
      </c>
      <c r="I82" s="129"/>
      <c r="J82" s="114"/>
      <c r="K82" s="164"/>
      <c r="L82" s="129"/>
      <c r="M82" s="114"/>
      <c r="N82" s="164"/>
      <c r="O82" s="129"/>
      <c r="P82" s="114"/>
      <c r="Q82" s="164"/>
      <c r="R82" s="129"/>
      <c r="S82" s="114"/>
      <c r="T82" s="164"/>
      <c r="U82" s="129"/>
      <c r="V82" s="114"/>
      <c r="W82" s="164"/>
      <c r="X82" s="129"/>
      <c r="Y82" s="114"/>
      <c r="Z82" s="164"/>
      <c r="AA82" s="129"/>
      <c r="AB82" s="114"/>
      <c r="AC82" s="164"/>
      <c r="AD82" s="129"/>
      <c r="AE82" s="114"/>
      <c r="AF82" s="164"/>
      <c r="AG82" s="129"/>
      <c r="AH82" s="114"/>
      <c r="AI82" s="164"/>
      <c r="AJ82" s="129"/>
      <c r="AK82" s="114"/>
      <c r="AL82" s="129"/>
      <c r="AM82" s="114"/>
      <c r="AN82" s="7" t="str">
        <f t="shared" si="143"/>
        <v/>
      </c>
      <c r="AO82" s="154" t="str">
        <f t="shared" si="144"/>
        <v/>
      </c>
      <c r="AP82" s="154" t="str">
        <f>IF(B82="","",IF(DN82&gt;17,"一般",IF(ISERROR(VLOOKUP(DN82,DO$6:$DP$22,2,0)),"",VLOOKUP(DN82,DO$6:$DP$22,2,0))))</f>
        <v/>
      </c>
      <c r="AQ82" s="150" t="str">
        <f t="shared" si="212"/>
        <v/>
      </c>
      <c r="AR82" s="11">
        <f t="shared" si="145"/>
        <v>0</v>
      </c>
      <c r="AS82" s="11">
        <f t="shared" si="146"/>
        <v>0</v>
      </c>
      <c r="AT82" s="11">
        <f t="shared" si="147"/>
        <v>0</v>
      </c>
      <c r="AU82" s="11">
        <f t="shared" si="148"/>
        <v>0</v>
      </c>
      <c r="AV82" s="11">
        <f t="shared" si="149"/>
        <v>0</v>
      </c>
      <c r="AW82" s="11">
        <f t="shared" si="150"/>
        <v>0</v>
      </c>
      <c r="AX82" s="11">
        <f t="shared" si="151"/>
        <v>0</v>
      </c>
      <c r="AY82" s="11">
        <f t="shared" si="152"/>
        <v>0</v>
      </c>
      <c r="AZ82" s="11">
        <f t="shared" si="153"/>
        <v>0</v>
      </c>
      <c r="BA82" s="11">
        <f t="shared" si="154"/>
        <v>0</v>
      </c>
      <c r="BB82" s="11">
        <f t="shared" si="155"/>
        <v>0</v>
      </c>
      <c r="BC82" s="4" t="str">
        <f t="shared" si="156"/>
        <v/>
      </c>
      <c r="BD82" s="4" t="str">
        <f t="shared" si="157"/>
        <v/>
      </c>
      <c r="BE82" s="6">
        <f t="shared" si="225"/>
        <v>0</v>
      </c>
      <c r="BF82" s="6" t="str">
        <f t="shared" si="226"/>
        <v/>
      </c>
      <c r="BG82" s="4">
        <f t="shared" si="227"/>
        <v>0</v>
      </c>
      <c r="BH82" s="4">
        <f t="shared" si="228"/>
        <v>0</v>
      </c>
      <c r="BI82" s="4" t="str">
        <f t="shared" si="229"/>
        <v/>
      </c>
      <c r="BJ82" s="4" t="str">
        <f t="shared" si="230"/>
        <v/>
      </c>
      <c r="BK82" s="11">
        <f t="shared" si="160"/>
        <v>0</v>
      </c>
      <c r="BL82" s="4" t="str">
        <f t="shared" si="213"/>
        <v/>
      </c>
      <c r="BM82" s="4">
        <v>5</v>
      </c>
      <c r="BN82" s="4" t="str">
        <f t="shared" si="161"/>
        <v xml:space="preserve"> </v>
      </c>
      <c r="BO82" s="4" t="str">
        <f t="shared" si="231"/>
        <v xml:space="preserve">  </v>
      </c>
      <c r="BP82" s="4" t="str">
        <f t="shared" si="163"/>
        <v/>
      </c>
      <c r="BQ82" s="4" t="str">
        <f t="shared" si="164"/>
        <v/>
      </c>
      <c r="BR82" s="4" t="str">
        <f t="shared" si="165"/>
        <v/>
      </c>
      <c r="BS82" s="4" t="str">
        <f t="shared" si="166"/>
        <v/>
      </c>
      <c r="BT82" s="4" t="str">
        <f t="shared" si="167"/>
        <v/>
      </c>
      <c r="BU82" s="4" t="str">
        <f t="shared" si="168"/>
        <v/>
      </c>
      <c r="BV82" s="4" t="str">
        <f t="shared" si="169"/>
        <v/>
      </c>
      <c r="BW82" s="4" t="str">
        <f t="shared" si="170"/>
        <v/>
      </c>
      <c r="BX82" s="4" t="str">
        <f t="shared" si="171"/>
        <v/>
      </c>
      <c r="BY82" s="4" t="str">
        <f t="shared" si="172"/>
        <v/>
      </c>
      <c r="BZ82" s="4" t="str">
        <f t="shared" si="173"/>
        <v/>
      </c>
      <c r="CA82" s="4" t="str">
        <f t="shared" si="174"/>
        <v/>
      </c>
      <c r="CB82" s="4" t="str">
        <f t="shared" si="175"/>
        <v/>
      </c>
      <c r="CC82" s="4" t="str">
        <f t="shared" si="176"/>
        <v/>
      </c>
      <c r="CD82" s="4" t="str">
        <f t="shared" si="177"/>
        <v/>
      </c>
      <c r="CE82" s="4" t="str">
        <f t="shared" si="178"/>
        <v/>
      </c>
      <c r="CF82" s="4" t="str">
        <f t="shared" si="179"/>
        <v/>
      </c>
      <c r="CG82" s="4" t="str">
        <f t="shared" si="180"/>
        <v/>
      </c>
      <c r="CH82" s="4" t="str">
        <f t="shared" si="181"/>
        <v/>
      </c>
      <c r="CI82" s="4" t="str">
        <f t="shared" si="182"/>
        <v/>
      </c>
      <c r="CJ82" s="4" t="str">
        <f t="shared" si="183"/>
        <v/>
      </c>
      <c r="CK82" s="4" t="str">
        <f t="shared" si="184"/>
        <v/>
      </c>
      <c r="CL82" s="4" t="str">
        <f t="shared" si="185"/>
        <v/>
      </c>
      <c r="CM82" s="4" t="str">
        <f t="shared" si="214"/>
        <v/>
      </c>
      <c r="CN82" s="4" t="str">
        <f t="shared" si="215"/>
        <v/>
      </c>
      <c r="CO82" s="4" t="str">
        <f t="shared" si="216"/>
        <v/>
      </c>
      <c r="CP82" s="4" t="str">
        <f t="shared" si="217"/>
        <v/>
      </c>
      <c r="CQ82" s="4" t="str">
        <f t="shared" si="218"/>
        <v/>
      </c>
      <c r="CR82" s="4" t="str">
        <f t="shared" si="219"/>
        <v/>
      </c>
      <c r="CS82" s="4" t="str">
        <f t="shared" si="220"/>
        <v/>
      </c>
      <c r="CT82" s="4" t="str">
        <f t="shared" si="221"/>
        <v/>
      </c>
      <c r="CU82" s="4" t="str">
        <f t="shared" si="222"/>
        <v/>
      </c>
      <c r="CV82" s="4" t="str">
        <f t="shared" si="223"/>
        <v/>
      </c>
      <c r="CW82" s="4" t="str">
        <f t="shared" si="224"/>
        <v/>
      </c>
      <c r="CX82" s="4">
        <f t="shared" si="186"/>
        <v>0</v>
      </c>
      <c r="CY82" s="4" t="str">
        <f t="shared" si="187"/>
        <v>999:99.99</v>
      </c>
      <c r="CZ82" s="4" t="str">
        <f t="shared" si="188"/>
        <v>999:99.99</v>
      </c>
      <c r="DA82" s="4" t="str">
        <f t="shared" si="189"/>
        <v>999:99.99</v>
      </c>
      <c r="DB82" s="4" t="str">
        <f t="shared" si="190"/>
        <v>999:99.99</v>
      </c>
      <c r="DC82" s="4" t="str">
        <f t="shared" si="191"/>
        <v>999:99.99</v>
      </c>
      <c r="DD82" s="4" t="str">
        <f t="shared" si="192"/>
        <v>999:99.99</v>
      </c>
      <c r="DE82" s="4" t="str">
        <f t="shared" si="193"/>
        <v>999:99.99</v>
      </c>
      <c r="DF82" s="4" t="str">
        <f t="shared" si="194"/>
        <v>999:99.99</v>
      </c>
      <c r="DG82" s="4" t="str">
        <f t="shared" si="195"/>
        <v>999:99.99</v>
      </c>
      <c r="DH82" s="4" t="str">
        <f t="shared" si="196"/>
        <v>999:99.99</v>
      </c>
      <c r="DI82" s="4" t="str">
        <f t="shared" si="197"/>
        <v>999:99.99</v>
      </c>
      <c r="DJ82" s="4">
        <f t="shared" si="232"/>
        <v>0</v>
      </c>
      <c r="DK82" s="4">
        <f t="shared" si="233"/>
        <v>0</v>
      </c>
      <c r="DL82" s="4">
        <f t="shared" si="234"/>
        <v>0</v>
      </c>
      <c r="DM82" s="4" t="str">
        <f t="shared" si="201"/>
        <v>19000100</v>
      </c>
      <c r="DN82" s="4" t="str">
        <f t="shared" si="202"/>
        <v/>
      </c>
      <c r="DU82" s="4" t="str">
        <f t="shared" si="203"/>
        <v/>
      </c>
      <c r="DV82" s="4" t="str">
        <f t="shared" si="204"/>
        <v/>
      </c>
    </row>
    <row r="83" spans="1:126" ht="16.5" customHeight="1">
      <c r="A83" s="7" t="str">
        <f t="shared" si="205"/>
        <v/>
      </c>
      <c r="B83" s="83"/>
      <c r="C83" s="7" t="s">
        <v>192</v>
      </c>
      <c r="D83" s="84"/>
      <c r="E83" s="84"/>
      <c r="F83" s="84"/>
      <c r="G83" s="84"/>
      <c r="H83" s="149" t="str">
        <f t="shared" si="211"/>
        <v/>
      </c>
      <c r="I83" s="129"/>
      <c r="J83" s="114"/>
      <c r="K83" s="164"/>
      <c r="L83" s="129"/>
      <c r="M83" s="114"/>
      <c r="N83" s="164"/>
      <c r="O83" s="129"/>
      <c r="P83" s="114"/>
      <c r="Q83" s="164"/>
      <c r="R83" s="129"/>
      <c r="S83" s="114"/>
      <c r="T83" s="164"/>
      <c r="U83" s="129"/>
      <c r="V83" s="114"/>
      <c r="W83" s="164"/>
      <c r="X83" s="129"/>
      <c r="Y83" s="114"/>
      <c r="Z83" s="164"/>
      <c r="AA83" s="129"/>
      <c r="AB83" s="114"/>
      <c r="AC83" s="164"/>
      <c r="AD83" s="129"/>
      <c r="AE83" s="114"/>
      <c r="AF83" s="164"/>
      <c r="AG83" s="129"/>
      <c r="AH83" s="114"/>
      <c r="AI83" s="164"/>
      <c r="AJ83" s="129"/>
      <c r="AK83" s="114"/>
      <c r="AL83" s="129"/>
      <c r="AM83" s="114"/>
      <c r="AN83" s="7" t="str">
        <f t="shared" si="143"/>
        <v/>
      </c>
      <c r="AO83" s="154" t="str">
        <f t="shared" si="144"/>
        <v/>
      </c>
      <c r="AP83" s="154" t="str">
        <f>IF(B83="","",IF(DN83&gt;17,"一般",IF(ISERROR(VLOOKUP(DN83,DO$6:$DP$22,2,0)),"",VLOOKUP(DN83,DO$6:$DP$22,2,0))))</f>
        <v/>
      </c>
      <c r="AQ83" s="150" t="str">
        <f t="shared" si="212"/>
        <v/>
      </c>
      <c r="AR83" s="11">
        <f t="shared" si="145"/>
        <v>0</v>
      </c>
      <c r="AS83" s="11">
        <f t="shared" si="146"/>
        <v>0</v>
      </c>
      <c r="AT83" s="11">
        <f t="shared" si="147"/>
        <v>0</v>
      </c>
      <c r="AU83" s="11">
        <f t="shared" si="148"/>
        <v>0</v>
      </c>
      <c r="AV83" s="11">
        <f t="shared" si="149"/>
        <v>0</v>
      </c>
      <c r="AW83" s="11">
        <f t="shared" si="150"/>
        <v>0</v>
      </c>
      <c r="AX83" s="11">
        <f t="shared" si="151"/>
        <v>0</v>
      </c>
      <c r="AY83" s="11">
        <f t="shared" si="152"/>
        <v>0</v>
      </c>
      <c r="AZ83" s="11">
        <f t="shared" si="153"/>
        <v>0</v>
      </c>
      <c r="BA83" s="11">
        <f t="shared" si="154"/>
        <v>0</v>
      </c>
      <c r="BB83" s="11">
        <f t="shared" si="155"/>
        <v>0</v>
      </c>
      <c r="BC83" s="4" t="str">
        <f t="shared" si="156"/>
        <v/>
      </c>
      <c r="BD83" s="4" t="str">
        <f t="shared" si="157"/>
        <v/>
      </c>
      <c r="BE83" s="6">
        <f t="shared" si="225"/>
        <v>0</v>
      </c>
      <c r="BF83" s="6" t="str">
        <f t="shared" si="226"/>
        <v/>
      </c>
      <c r="BG83" s="4">
        <f t="shared" si="227"/>
        <v>0</v>
      </c>
      <c r="BH83" s="4">
        <f t="shared" si="228"/>
        <v>0</v>
      </c>
      <c r="BI83" s="4" t="str">
        <f t="shared" si="229"/>
        <v/>
      </c>
      <c r="BJ83" s="4" t="str">
        <f t="shared" si="230"/>
        <v/>
      </c>
      <c r="BK83" s="11">
        <f t="shared" si="160"/>
        <v>0</v>
      </c>
      <c r="BL83" s="4" t="str">
        <f t="shared" si="213"/>
        <v/>
      </c>
      <c r="BM83" s="4">
        <v>5</v>
      </c>
      <c r="BN83" s="4" t="str">
        <f t="shared" si="161"/>
        <v xml:space="preserve"> </v>
      </c>
      <c r="BO83" s="4" t="str">
        <f t="shared" si="231"/>
        <v xml:space="preserve">  </v>
      </c>
      <c r="BP83" s="4" t="str">
        <f t="shared" si="163"/>
        <v/>
      </c>
      <c r="BQ83" s="4" t="str">
        <f t="shared" si="164"/>
        <v/>
      </c>
      <c r="BR83" s="4" t="str">
        <f t="shared" si="165"/>
        <v/>
      </c>
      <c r="BS83" s="4" t="str">
        <f t="shared" si="166"/>
        <v/>
      </c>
      <c r="BT83" s="4" t="str">
        <f t="shared" si="167"/>
        <v/>
      </c>
      <c r="BU83" s="4" t="str">
        <f t="shared" si="168"/>
        <v/>
      </c>
      <c r="BV83" s="4" t="str">
        <f t="shared" si="169"/>
        <v/>
      </c>
      <c r="BW83" s="4" t="str">
        <f t="shared" si="170"/>
        <v/>
      </c>
      <c r="BX83" s="4" t="str">
        <f t="shared" si="171"/>
        <v/>
      </c>
      <c r="BY83" s="4" t="str">
        <f t="shared" si="172"/>
        <v/>
      </c>
      <c r="BZ83" s="4" t="str">
        <f t="shared" si="173"/>
        <v/>
      </c>
      <c r="CA83" s="4" t="str">
        <f t="shared" si="174"/>
        <v/>
      </c>
      <c r="CB83" s="4" t="str">
        <f t="shared" si="175"/>
        <v/>
      </c>
      <c r="CC83" s="4" t="str">
        <f t="shared" si="176"/>
        <v/>
      </c>
      <c r="CD83" s="4" t="str">
        <f t="shared" si="177"/>
        <v/>
      </c>
      <c r="CE83" s="4" t="str">
        <f t="shared" si="178"/>
        <v/>
      </c>
      <c r="CF83" s="4" t="str">
        <f t="shared" si="179"/>
        <v/>
      </c>
      <c r="CG83" s="4" t="str">
        <f t="shared" si="180"/>
        <v/>
      </c>
      <c r="CH83" s="4" t="str">
        <f t="shared" si="181"/>
        <v/>
      </c>
      <c r="CI83" s="4" t="str">
        <f t="shared" si="182"/>
        <v/>
      </c>
      <c r="CJ83" s="4" t="str">
        <f t="shared" si="183"/>
        <v/>
      </c>
      <c r="CK83" s="4" t="str">
        <f t="shared" si="184"/>
        <v/>
      </c>
      <c r="CL83" s="4" t="str">
        <f t="shared" si="185"/>
        <v/>
      </c>
      <c r="CM83" s="4" t="str">
        <f t="shared" si="214"/>
        <v/>
      </c>
      <c r="CN83" s="4" t="str">
        <f t="shared" si="215"/>
        <v/>
      </c>
      <c r="CO83" s="4" t="str">
        <f t="shared" si="216"/>
        <v/>
      </c>
      <c r="CP83" s="4" t="str">
        <f t="shared" si="217"/>
        <v/>
      </c>
      <c r="CQ83" s="4" t="str">
        <f t="shared" si="218"/>
        <v/>
      </c>
      <c r="CR83" s="4" t="str">
        <f t="shared" si="219"/>
        <v/>
      </c>
      <c r="CS83" s="4" t="str">
        <f t="shared" si="220"/>
        <v/>
      </c>
      <c r="CT83" s="4" t="str">
        <f t="shared" si="221"/>
        <v/>
      </c>
      <c r="CU83" s="4" t="str">
        <f t="shared" si="222"/>
        <v/>
      </c>
      <c r="CV83" s="4" t="str">
        <f t="shared" si="223"/>
        <v/>
      </c>
      <c r="CW83" s="4" t="str">
        <f t="shared" si="224"/>
        <v/>
      </c>
      <c r="CX83" s="4">
        <f t="shared" si="186"/>
        <v>0</v>
      </c>
      <c r="CY83" s="4" t="str">
        <f t="shared" si="187"/>
        <v>999:99.99</v>
      </c>
      <c r="CZ83" s="4" t="str">
        <f t="shared" si="188"/>
        <v>999:99.99</v>
      </c>
      <c r="DA83" s="4" t="str">
        <f t="shared" si="189"/>
        <v>999:99.99</v>
      </c>
      <c r="DB83" s="4" t="str">
        <f t="shared" si="190"/>
        <v>999:99.99</v>
      </c>
      <c r="DC83" s="4" t="str">
        <f t="shared" si="191"/>
        <v>999:99.99</v>
      </c>
      <c r="DD83" s="4" t="str">
        <f t="shared" si="192"/>
        <v>999:99.99</v>
      </c>
      <c r="DE83" s="4" t="str">
        <f t="shared" si="193"/>
        <v>999:99.99</v>
      </c>
      <c r="DF83" s="4" t="str">
        <f t="shared" si="194"/>
        <v>999:99.99</v>
      </c>
      <c r="DG83" s="4" t="str">
        <f t="shared" si="195"/>
        <v>999:99.99</v>
      </c>
      <c r="DH83" s="4" t="str">
        <f t="shared" si="196"/>
        <v>999:99.99</v>
      </c>
      <c r="DI83" s="4" t="str">
        <f t="shared" si="197"/>
        <v>999:99.99</v>
      </c>
      <c r="DJ83" s="4">
        <f t="shared" si="232"/>
        <v>0</v>
      </c>
      <c r="DK83" s="4">
        <f t="shared" si="233"/>
        <v>0</v>
      </c>
      <c r="DL83" s="4">
        <f t="shared" si="234"/>
        <v>0</v>
      </c>
      <c r="DM83" s="4" t="str">
        <f t="shared" si="201"/>
        <v>19000100</v>
      </c>
      <c r="DN83" s="4" t="str">
        <f t="shared" si="202"/>
        <v/>
      </c>
      <c r="DU83" s="4" t="str">
        <f t="shared" si="203"/>
        <v/>
      </c>
      <c r="DV83" s="4" t="str">
        <f t="shared" si="204"/>
        <v/>
      </c>
    </row>
    <row r="84" spans="1:126" ht="16.5" customHeight="1">
      <c r="A84" s="7" t="str">
        <f t="shared" si="205"/>
        <v/>
      </c>
      <c r="B84" s="83"/>
      <c r="C84" s="7" t="s">
        <v>192</v>
      </c>
      <c r="D84" s="84"/>
      <c r="E84" s="84"/>
      <c r="F84" s="84"/>
      <c r="G84" s="84"/>
      <c r="H84" s="149" t="str">
        <f t="shared" si="211"/>
        <v/>
      </c>
      <c r="I84" s="129"/>
      <c r="J84" s="114"/>
      <c r="K84" s="164"/>
      <c r="L84" s="129"/>
      <c r="M84" s="114"/>
      <c r="N84" s="164"/>
      <c r="O84" s="129"/>
      <c r="P84" s="114"/>
      <c r="Q84" s="164"/>
      <c r="R84" s="129"/>
      <c r="S84" s="114"/>
      <c r="T84" s="164"/>
      <c r="U84" s="129"/>
      <c r="V84" s="114"/>
      <c r="W84" s="164"/>
      <c r="X84" s="129"/>
      <c r="Y84" s="114"/>
      <c r="Z84" s="164"/>
      <c r="AA84" s="129"/>
      <c r="AB84" s="114"/>
      <c r="AC84" s="164"/>
      <c r="AD84" s="129"/>
      <c r="AE84" s="114"/>
      <c r="AF84" s="164"/>
      <c r="AG84" s="129"/>
      <c r="AH84" s="114"/>
      <c r="AI84" s="164"/>
      <c r="AJ84" s="129"/>
      <c r="AK84" s="114"/>
      <c r="AL84" s="129"/>
      <c r="AM84" s="114"/>
      <c r="AN84" s="7" t="str">
        <f t="shared" si="143"/>
        <v/>
      </c>
      <c r="AO84" s="154" t="str">
        <f t="shared" si="144"/>
        <v/>
      </c>
      <c r="AP84" s="154" t="str">
        <f>IF(B84="","",IF(DN84&gt;17,"一般",IF(ISERROR(VLOOKUP(DN84,DO$6:$DP$22,2,0)),"",VLOOKUP(DN84,DO$6:$DP$22,2,0))))</f>
        <v/>
      </c>
      <c r="AQ84" s="150" t="str">
        <f t="shared" si="212"/>
        <v/>
      </c>
      <c r="AR84" s="11">
        <f t="shared" si="145"/>
        <v>0</v>
      </c>
      <c r="AS84" s="11">
        <f t="shared" si="146"/>
        <v>0</v>
      </c>
      <c r="AT84" s="11">
        <f t="shared" si="147"/>
        <v>0</v>
      </c>
      <c r="AU84" s="11">
        <f t="shared" si="148"/>
        <v>0</v>
      </c>
      <c r="AV84" s="11">
        <f t="shared" si="149"/>
        <v>0</v>
      </c>
      <c r="AW84" s="11">
        <f t="shared" si="150"/>
        <v>0</v>
      </c>
      <c r="AX84" s="11">
        <f t="shared" si="151"/>
        <v>0</v>
      </c>
      <c r="AY84" s="11">
        <f t="shared" si="152"/>
        <v>0</v>
      </c>
      <c r="AZ84" s="11">
        <f t="shared" si="153"/>
        <v>0</v>
      </c>
      <c r="BA84" s="11">
        <f t="shared" si="154"/>
        <v>0</v>
      </c>
      <c r="BB84" s="11">
        <f t="shared" si="155"/>
        <v>0</v>
      </c>
      <c r="BC84" s="4" t="str">
        <f t="shared" si="156"/>
        <v/>
      </c>
      <c r="BD84" s="4" t="str">
        <f t="shared" si="157"/>
        <v/>
      </c>
      <c r="BE84" s="6">
        <f t="shared" si="225"/>
        <v>0</v>
      </c>
      <c r="BF84" s="6" t="str">
        <f t="shared" si="226"/>
        <v/>
      </c>
      <c r="BG84" s="4">
        <f t="shared" si="227"/>
        <v>0</v>
      </c>
      <c r="BH84" s="4">
        <f t="shared" si="228"/>
        <v>0</v>
      </c>
      <c r="BI84" s="4" t="str">
        <f t="shared" si="229"/>
        <v/>
      </c>
      <c r="BJ84" s="4" t="str">
        <f t="shared" si="230"/>
        <v/>
      </c>
      <c r="BK84" s="11">
        <f t="shared" si="160"/>
        <v>0</v>
      </c>
      <c r="BL84" s="4" t="str">
        <f t="shared" si="213"/>
        <v/>
      </c>
      <c r="BM84" s="4">
        <v>5</v>
      </c>
      <c r="BN84" s="4" t="str">
        <f t="shared" si="161"/>
        <v xml:space="preserve"> </v>
      </c>
      <c r="BO84" s="4" t="str">
        <f t="shared" si="231"/>
        <v xml:space="preserve">  </v>
      </c>
      <c r="BP84" s="4" t="str">
        <f t="shared" si="163"/>
        <v/>
      </c>
      <c r="BQ84" s="4" t="str">
        <f t="shared" si="164"/>
        <v/>
      </c>
      <c r="BR84" s="4" t="str">
        <f t="shared" si="165"/>
        <v/>
      </c>
      <c r="BS84" s="4" t="str">
        <f t="shared" si="166"/>
        <v/>
      </c>
      <c r="BT84" s="4" t="str">
        <f t="shared" si="167"/>
        <v/>
      </c>
      <c r="BU84" s="4" t="str">
        <f t="shared" si="168"/>
        <v/>
      </c>
      <c r="BV84" s="4" t="str">
        <f t="shared" si="169"/>
        <v/>
      </c>
      <c r="BW84" s="4" t="str">
        <f t="shared" si="170"/>
        <v/>
      </c>
      <c r="BX84" s="4" t="str">
        <f t="shared" si="171"/>
        <v/>
      </c>
      <c r="BY84" s="4" t="str">
        <f t="shared" si="172"/>
        <v/>
      </c>
      <c r="BZ84" s="4" t="str">
        <f t="shared" si="173"/>
        <v/>
      </c>
      <c r="CA84" s="4" t="str">
        <f t="shared" si="174"/>
        <v/>
      </c>
      <c r="CB84" s="4" t="str">
        <f t="shared" si="175"/>
        <v/>
      </c>
      <c r="CC84" s="4" t="str">
        <f t="shared" si="176"/>
        <v/>
      </c>
      <c r="CD84" s="4" t="str">
        <f t="shared" si="177"/>
        <v/>
      </c>
      <c r="CE84" s="4" t="str">
        <f t="shared" si="178"/>
        <v/>
      </c>
      <c r="CF84" s="4" t="str">
        <f t="shared" si="179"/>
        <v/>
      </c>
      <c r="CG84" s="4" t="str">
        <f t="shared" si="180"/>
        <v/>
      </c>
      <c r="CH84" s="4" t="str">
        <f t="shared" si="181"/>
        <v/>
      </c>
      <c r="CI84" s="4" t="str">
        <f t="shared" si="182"/>
        <v/>
      </c>
      <c r="CJ84" s="4" t="str">
        <f t="shared" si="183"/>
        <v/>
      </c>
      <c r="CK84" s="4" t="str">
        <f t="shared" si="184"/>
        <v/>
      </c>
      <c r="CL84" s="4" t="str">
        <f t="shared" si="185"/>
        <v/>
      </c>
      <c r="CM84" s="4" t="str">
        <f t="shared" si="214"/>
        <v/>
      </c>
      <c r="CN84" s="4" t="str">
        <f t="shared" si="215"/>
        <v/>
      </c>
      <c r="CO84" s="4" t="str">
        <f t="shared" si="216"/>
        <v/>
      </c>
      <c r="CP84" s="4" t="str">
        <f t="shared" si="217"/>
        <v/>
      </c>
      <c r="CQ84" s="4" t="str">
        <f t="shared" si="218"/>
        <v/>
      </c>
      <c r="CR84" s="4" t="str">
        <f t="shared" si="219"/>
        <v/>
      </c>
      <c r="CS84" s="4" t="str">
        <f t="shared" si="220"/>
        <v/>
      </c>
      <c r="CT84" s="4" t="str">
        <f t="shared" si="221"/>
        <v/>
      </c>
      <c r="CU84" s="4" t="str">
        <f t="shared" si="222"/>
        <v/>
      </c>
      <c r="CV84" s="4" t="str">
        <f t="shared" si="223"/>
        <v/>
      </c>
      <c r="CW84" s="4" t="str">
        <f t="shared" si="224"/>
        <v/>
      </c>
      <c r="CX84" s="4">
        <f t="shared" si="186"/>
        <v>0</v>
      </c>
      <c r="CY84" s="4" t="str">
        <f t="shared" si="187"/>
        <v>999:99.99</v>
      </c>
      <c r="CZ84" s="4" t="str">
        <f t="shared" si="188"/>
        <v>999:99.99</v>
      </c>
      <c r="DA84" s="4" t="str">
        <f t="shared" si="189"/>
        <v>999:99.99</v>
      </c>
      <c r="DB84" s="4" t="str">
        <f t="shared" si="190"/>
        <v>999:99.99</v>
      </c>
      <c r="DC84" s="4" t="str">
        <f t="shared" si="191"/>
        <v>999:99.99</v>
      </c>
      <c r="DD84" s="4" t="str">
        <f t="shared" si="192"/>
        <v>999:99.99</v>
      </c>
      <c r="DE84" s="4" t="str">
        <f t="shared" si="193"/>
        <v>999:99.99</v>
      </c>
      <c r="DF84" s="4" t="str">
        <f t="shared" si="194"/>
        <v>999:99.99</v>
      </c>
      <c r="DG84" s="4" t="str">
        <f t="shared" si="195"/>
        <v>999:99.99</v>
      </c>
      <c r="DH84" s="4" t="str">
        <f t="shared" si="196"/>
        <v>999:99.99</v>
      </c>
      <c r="DI84" s="4" t="str">
        <f t="shared" si="197"/>
        <v>999:99.99</v>
      </c>
      <c r="DJ84" s="4">
        <f t="shared" si="232"/>
        <v>0</v>
      </c>
      <c r="DK84" s="4">
        <f t="shared" si="233"/>
        <v>0</v>
      </c>
      <c r="DL84" s="4">
        <f t="shared" si="234"/>
        <v>0</v>
      </c>
      <c r="DM84" s="4" t="str">
        <f t="shared" si="201"/>
        <v>19000100</v>
      </c>
      <c r="DN84" s="4" t="str">
        <f t="shared" si="202"/>
        <v/>
      </c>
      <c r="DU84" s="4" t="str">
        <f t="shared" si="203"/>
        <v/>
      </c>
      <c r="DV84" s="4" t="str">
        <f t="shared" si="204"/>
        <v/>
      </c>
    </row>
    <row r="85" spans="1:126" ht="16.5" customHeight="1">
      <c r="A85" s="7" t="str">
        <f t="shared" si="205"/>
        <v/>
      </c>
      <c r="B85" s="83"/>
      <c r="C85" s="7" t="s">
        <v>192</v>
      </c>
      <c r="D85" s="84"/>
      <c r="E85" s="84"/>
      <c r="F85" s="84"/>
      <c r="G85" s="84"/>
      <c r="H85" s="149" t="str">
        <f t="shared" si="211"/>
        <v/>
      </c>
      <c r="I85" s="129"/>
      <c r="J85" s="114"/>
      <c r="K85" s="164"/>
      <c r="L85" s="129"/>
      <c r="M85" s="114"/>
      <c r="N85" s="164"/>
      <c r="O85" s="129"/>
      <c r="P85" s="114"/>
      <c r="Q85" s="164"/>
      <c r="R85" s="129"/>
      <c r="S85" s="114"/>
      <c r="T85" s="164"/>
      <c r="U85" s="129"/>
      <c r="V85" s="114"/>
      <c r="W85" s="164"/>
      <c r="X85" s="129"/>
      <c r="Y85" s="114"/>
      <c r="Z85" s="164"/>
      <c r="AA85" s="129"/>
      <c r="AB85" s="114"/>
      <c r="AC85" s="164"/>
      <c r="AD85" s="129"/>
      <c r="AE85" s="114"/>
      <c r="AF85" s="164"/>
      <c r="AG85" s="129"/>
      <c r="AH85" s="114"/>
      <c r="AI85" s="164"/>
      <c r="AJ85" s="129"/>
      <c r="AK85" s="114"/>
      <c r="AL85" s="129"/>
      <c r="AM85" s="114"/>
      <c r="AN85" s="7" t="str">
        <f t="shared" si="143"/>
        <v/>
      </c>
      <c r="AO85" s="154" t="str">
        <f t="shared" si="144"/>
        <v/>
      </c>
      <c r="AP85" s="154" t="str">
        <f>IF(B85="","",IF(DN85&gt;17,"一般",IF(ISERROR(VLOOKUP(DN85,DO$6:$DP$22,2,0)),"",VLOOKUP(DN85,DO$6:$DP$22,2,0))))</f>
        <v/>
      </c>
      <c r="AQ85" s="150" t="str">
        <f t="shared" si="212"/>
        <v/>
      </c>
      <c r="AR85" s="11">
        <f t="shared" si="145"/>
        <v>0</v>
      </c>
      <c r="AS85" s="11">
        <f t="shared" si="146"/>
        <v>0</v>
      </c>
      <c r="AT85" s="11">
        <f t="shared" si="147"/>
        <v>0</v>
      </c>
      <c r="AU85" s="11">
        <f t="shared" si="148"/>
        <v>0</v>
      </c>
      <c r="AV85" s="11">
        <f t="shared" si="149"/>
        <v>0</v>
      </c>
      <c r="AW85" s="11">
        <f t="shared" si="150"/>
        <v>0</v>
      </c>
      <c r="AX85" s="11">
        <f t="shared" si="151"/>
        <v>0</v>
      </c>
      <c r="AY85" s="11">
        <f t="shared" si="152"/>
        <v>0</v>
      </c>
      <c r="AZ85" s="11">
        <f t="shared" si="153"/>
        <v>0</v>
      </c>
      <c r="BA85" s="11">
        <f t="shared" si="154"/>
        <v>0</v>
      </c>
      <c r="BB85" s="11">
        <f t="shared" si="155"/>
        <v>0</v>
      </c>
      <c r="BC85" s="4" t="str">
        <f t="shared" si="156"/>
        <v/>
      </c>
      <c r="BD85" s="4" t="str">
        <f t="shared" si="157"/>
        <v/>
      </c>
      <c r="BE85" s="6">
        <f t="shared" si="225"/>
        <v>0</v>
      </c>
      <c r="BF85" s="6" t="str">
        <f t="shared" si="226"/>
        <v/>
      </c>
      <c r="BG85" s="4">
        <f t="shared" si="227"/>
        <v>0</v>
      </c>
      <c r="BH85" s="4">
        <f t="shared" si="228"/>
        <v>0</v>
      </c>
      <c r="BI85" s="4" t="str">
        <f t="shared" si="229"/>
        <v/>
      </c>
      <c r="BJ85" s="4" t="str">
        <f t="shared" si="230"/>
        <v/>
      </c>
      <c r="BK85" s="11">
        <f t="shared" si="160"/>
        <v>0</v>
      </c>
      <c r="BL85" s="4" t="str">
        <f t="shared" si="213"/>
        <v/>
      </c>
      <c r="BM85" s="4">
        <v>5</v>
      </c>
      <c r="BN85" s="4" t="str">
        <f t="shared" si="161"/>
        <v xml:space="preserve"> </v>
      </c>
      <c r="BO85" s="4" t="str">
        <f t="shared" si="231"/>
        <v xml:space="preserve">  </v>
      </c>
      <c r="BP85" s="4" t="str">
        <f t="shared" si="163"/>
        <v/>
      </c>
      <c r="BQ85" s="4" t="str">
        <f t="shared" si="164"/>
        <v/>
      </c>
      <c r="BR85" s="4" t="str">
        <f t="shared" si="165"/>
        <v/>
      </c>
      <c r="BS85" s="4" t="str">
        <f t="shared" si="166"/>
        <v/>
      </c>
      <c r="BT85" s="4" t="str">
        <f t="shared" si="167"/>
        <v/>
      </c>
      <c r="BU85" s="4" t="str">
        <f t="shared" si="168"/>
        <v/>
      </c>
      <c r="BV85" s="4" t="str">
        <f t="shared" si="169"/>
        <v/>
      </c>
      <c r="BW85" s="4" t="str">
        <f t="shared" si="170"/>
        <v/>
      </c>
      <c r="BX85" s="4" t="str">
        <f t="shared" si="171"/>
        <v/>
      </c>
      <c r="BY85" s="4" t="str">
        <f t="shared" si="172"/>
        <v/>
      </c>
      <c r="BZ85" s="4" t="str">
        <f t="shared" si="173"/>
        <v/>
      </c>
      <c r="CA85" s="4" t="str">
        <f t="shared" si="174"/>
        <v/>
      </c>
      <c r="CB85" s="4" t="str">
        <f t="shared" si="175"/>
        <v/>
      </c>
      <c r="CC85" s="4" t="str">
        <f t="shared" si="176"/>
        <v/>
      </c>
      <c r="CD85" s="4" t="str">
        <f t="shared" si="177"/>
        <v/>
      </c>
      <c r="CE85" s="4" t="str">
        <f t="shared" si="178"/>
        <v/>
      </c>
      <c r="CF85" s="4" t="str">
        <f t="shared" si="179"/>
        <v/>
      </c>
      <c r="CG85" s="4" t="str">
        <f t="shared" si="180"/>
        <v/>
      </c>
      <c r="CH85" s="4" t="str">
        <f t="shared" si="181"/>
        <v/>
      </c>
      <c r="CI85" s="4" t="str">
        <f t="shared" si="182"/>
        <v/>
      </c>
      <c r="CJ85" s="4" t="str">
        <f t="shared" si="183"/>
        <v/>
      </c>
      <c r="CK85" s="4" t="str">
        <f t="shared" si="184"/>
        <v/>
      </c>
      <c r="CL85" s="4" t="str">
        <f t="shared" si="185"/>
        <v/>
      </c>
      <c r="CM85" s="4" t="str">
        <f t="shared" si="214"/>
        <v/>
      </c>
      <c r="CN85" s="4" t="str">
        <f t="shared" si="215"/>
        <v/>
      </c>
      <c r="CO85" s="4" t="str">
        <f t="shared" si="216"/>
        <v/>
      </c>
      <c r="CP85" s="4" t="str">
        <f t="shared" si="217"/>
        <v/>
      </c>
      <c r="CQ85" s="4" t="str">
        <f t="shared" si="218"/>
        <v/>
      </c>
      <c r="CR85" s="4" t="str">
        <f t="shared" si="219"/>
        <v/>
      </c>
      <c r="CS85" s="4" t="str">
        <f t="shared" si="220"/>
        <v/>
      </c>
      <c r="CT85" s="4" t="str">
        <f t="shared" si="221"/>
        <v/>
      </c>
      <c r="CU85" s="4" t="str">
        <f t="shared" si="222"/>
        <v/>
      </c>
      <c r="CV85" s="4" t="str">
        <f t="shared" si="223"/>
        <v/>
      </c>
      <c r="CW85" s="4" t="str">
        <f t="shared" si="224"/>
        <v/>
      </c>
      <c r="CX85" s="4">
        <f t="shared" si="186"/>
        <v>0</v>
      </c>
      <c r="CY85" s="4" t="str">
        <f t="shared" si="187"/>
        <v>999:99.99</v>
      </c>
      <c r="CZ85" s="4" t="str">
        <f t="shared" si="188"/>
        <v>999:99.99</v>
      </c>
      <c r="DA85" s="4" t="str">
        <f t="shared" si="189"/>
        <v>999:99.99</v>
      </c>
      <c r="DB85" s="4" t="str">
        <f t="shared" si="190"/>
        <v>999:99.99</v>
      </c>
      <c r="DC85" s="4" t="str">
        <f t="shared" si="191"/>
        <v>999:99.99</v>
      </c>
      <c r="DD85" s="4" t="str">
        <f t="shared" si="192"/>
        <v>999:99.99</v>
      </c>
      <c r="DE85" s="4" t="str">
        <f t="shared" si="193"/>
        <v>999:99.99</v>
      </c>
      <c r="DF85" s="4" t="str">
        <f t="shared" si="194"/>
        <v>999:99.99</v>
      </c>
      <c r="DG85" s="4" t="str">
        <f t="shared" si="195"/>
        <v>999:99.99</v>
      </c>
      <c r="DH85" s="4" t="str">
        <f t="shared" si="196"/>
        <v>999:99.99</v>
      </c>
      <c r="DI85" s="4" t="str">
        <f t="shared" si="197"/>
        <v>999:99.99</v>
      </c>
      <c r="DJ85" s="4">
        <f t="shared" si="232"/>
        <v>0</v>
      </c>
      <c r="DK85" s="4">
        <f t="shared" si="233"/>
        <v>0</v>
      </c>
      <c r="DL85" s="4">
        <f t="shared" si="234"/>
        <v>0</v>
      </c>
      <c r="DM85" s="4" t="str">
        <f t="shared" si="201"/>
        <v>19000100</v>
      </c>
      <c r="DN85" s="4" t="str">
        <f t="shared" si="202"/>
        <v/>
      </c>
      <c r="DU85" s="4" t="str">
        <f t="shared" si="203"/>
        <v/>
      </c>
      <c r="DV85" s="4" t="str">
        <f t="shared" si="204"/>
        <v/>
      </c>
    </row>
    <row r="86" spans="1:126" ht="16.5" customHeight="1">
      <c r="A86" s="7" t="str">
        <f t="shared" si="205"/>
        <v/>
      </c>
      <c r="B86" s="83"/>
      <c r="C86" s="7" t="s">
        <v>192</v>
      </c>
      <c r="D86" s="84"/>
      <c r="E86" s="84"/>
      <c r="F86" s="84"/>
      <c r="G86" s="84"/>
      <c r="H86" s="149" t="str">
        <f t="shared" si="211"/>
        <v/>
      </c>
      <c r="I86" s="129"/>
      <c r="J86" s="114"/>
      <c r="K86" s="164"/>
      <c r="L86" s="129"/>
      <c r="M86" s="114"/>
      <c r="N86" s="164"/>
      <c r="O86" s="129"/>
      <c r="P86" s="114"/>
      <c r="Q86" s="164"/>
      <c r="R86" s="129"/>
      <c r="S86" s="114"/>
      <c r="T86" s="164"/>
      <c r="U86" s="129"/>
      <c r="V86" s="114"/>
      <c r="W86" s="164"/>
      <c r="X86" s="129"/>
      <c r="Y86" s="114"/>
      <c r="Z86" s="164"/>
      <c r="AA86" s="129"/>
      <c r="AB86" s="114"/>
      <c r="AC86" s="164"/>
      <c r="AD86" s="129"/>
      <c r="AE86" s="114"/>
      <c r="AF86" s="164"/>
      <c r="AG86" s="129"/>
      <c r="AH86" s="114"/>
      <c r="AI86" s="164"/>
      <c r="AJ86" s="129"/>
      <c r="AK86" s="114"/>
      <c r="AL86" s="129"/>
      <c r="AM86" s="114"/>
      <c r="AN86" s="7" t="str">
        <f t="shared" si="143"/>
        <v/>
      </c>
      <c r="AO86" s="154" t="str">
        <f t="shared" si="144"/>
        <v/>
      </c>
      <c r="AP86" s="154" t="str">
        <f>IF(B86="","",IF(DN86&gt;17,"一般",IF(ISERROR(VLOOKUP(DN86,DO$6:$DP$22,2,0)),"",VLOOKUP(DN86,DO$6:$DP$22,2,0))))</f>
        <v/>
      </c>
      <c r="AQ86" s="150" t="str">
        <f t="shared" si="212"/>
        <v/>
      </c>
      <c r="AR86" s="11">
        <f t="shared" si="145"/>
        <v>0</v>
      </c>
      <c r="AS86" s="11">
        <f t="shared" si="146"/>
        <v>0</v>
      </c>
      <c r="AT86" s="11">
        <f t="shared" si="147"/>
        <v>0</v>
      </c>
      <c r="AU86" s="11">
        <f t="shared" si="148"/>
        <v>0</v>
      </c>
      <c r="AV86" s="11">
        <f t="shared" si="149"/>
        <v>0</v>
      </c>
      <c r="AW86" s="11">
        <f t="shared" si="150"/>
        <v>0</v>
      </c>
      <c r="AX86" s="11">
        <f t="shared" si="151"/>
        <v>0</v>
      </c>
      <c r="AY86" s="11">
        <f t="shared" si="152"/>
        <v>0</v>
      </c>
      <c r="AZ86" s="11">
        <f t="shared" si="153"/>
        <v>0</v>
      </c>
      <c r="BA86" s="11">
        <f t="shared" si="154"/>
        <v>0</v>
      </c>
      <c r="BB86" s="11">
        <f t="shared" si="155"/>
        <v>0</v>
      </c>
      <c r="BC86" s="4" t="str">
        <f t="shared" si="156"/>
        <v/>
      </c>
      <c r="BD86" s="4" t="str">
        <f t="shared" si="157"/>
        <v/>
      </c>
      <c r="BE86" s="6">
        <f t="shared" si="225"/>
        <v>0</v>
      </c>
      <c r="BF86" s="6" t="str">
        <f t="shared" si="226"/>
        <v/>
      </c>
      <c r="BG86" s="4">
        <f t="shared" si="227"/>
        <v>0</v>
      </c>
      <c r="BH86" s="4">
        <f t="shared" si="228"/>
        <v>0</v>
      </c>
      <c r="BI86" s="4" t="str">
        <f t="shared" si="229"/>
        <v/>
      </c>
      <c r="BJ86" s="4" t="str">
        <f t="shared" si="230"/>
        <v/>
      </c>
      <c r="BK86" s="11">
        <f t="shared" si="160"/>
        <v>0</v>
      </c>
      <c r="BL86" s="4" t="str">
        <f t="shared" si="213"/>
        <v/>
      </c>
      <c r="BM86" s="4">
        <v>5</v>
      </c>
      <c r="BN86" s="4" t="str">
        <f t="shared" si="161"/>
        <v xml:space="preserve"> </v>
      </c>
      <c r="BO86" s="4" t="str">
        <f t="shared" si="231"/>
        <v xml:space="preserve">  </v>
      </c>
      <c r="BP86" s="4" t="str">
        <f t="shared" si="163"/>
        <v/>
      </c>
      <c r="BQ86" s="4" t="str">
        <f t="shared" si="164"/>
        <v/>
      </c>
      <c r="BR86" s="4" t="str">
        <f t="shared" si="165"/>
        <v/>
      </c>
      <c r="BS86" s="4" t="str">
        <f t="shared" si="166"/>
        <v/>
      </c>
      <c r="BT86" s="4" t="str">
        <f t="shared" si="167"/>
        <v/>
      </c>
      <c r="BU86" s="4" t="str">
        <f t="shared" si="168"/>
        <v/>
      </c>
      <c r="BV86" s="4" t="str">
        <f t="shared" si="169"/>
        <v/>
      </c>
      <c r="BW86" s="4" t="str">
        <f t="shared" si="170"/>
        <v/>
      </c>
      <c r="BX86" s="4" t="str">
        <f t="shared" si="171"/>
        <v/>
      </c>
      <c r="BY86" s="4" t="str">
        <f t="shared" si="172"/>
        <v/>
      </c>
      <c r="BZ86" s="4" t="str">
        <f t="shared" si="173"/>
        <v/>
      </c>
      <c r="CA86" s="4" t="str">
        <f t="shared" si="174"/>
        <v/>
      </c>
      <c r="CB86" s="4" t="str">
        <f t="shared" si="175"/>
        <v/>
      </c>
      <c r="CC86" s="4" t="str">
        <f t="shared" si="176"/>
        <v/>
      </c>
      <c r="CD86" s="4" t="str">
        <f t="shared" si="177"/>
        <v/>
      </c>
      <c r="CE86" s="4" t="str">
        <f t="shared" si="178"/>
        <v/>
      </c>
      <c r="CF86" s="4" t="str">
        <f t="shared" si="179"/>
        <v/>
      </c>
      <c r="CG86" s="4" t="str">
        <f t="shared" si="180"/>
        <v/>
      </c>
      <c r="CH86" s="4" t="str">
        <f t="shared" si="181"/>
        <v/>
      </c>
      <c r="CI86" s="4" t="str">
        <f t="shared" si="182"/>
        <v/>
      </c>
      <c r="CJ86" s="4" t="str">
        <f t="shared" si="183"/>
        <v/>
      </c>
      <c r="CK86" s="4" t="str">
        <f t="shared" si="184"/>
        <v/>
      </c>
      <c r="CL86" s="4" t="str">
        <f t="shared" si="185"/>
        <v/>
      </c>
      <c r="CM86" s="4" t="str">
        <f t="shared" si="214"/>
        <v/>
      </c>
      <c r="CN86" s="4" t="str">
        <f t="shared" si="215"/>
        <v/>
      </c>
      <c r="CO86" s="4" t="str">
        <f t="shared" si="216"/>
        <v/>
      </c>
      <c r="CP86" s="4" t="str">
        <f t="shared" si="217"/>
        <v/>
      </c>
      <c r="CQ86" s="4" t="str">
        <f t="shared" si="218"/>
        <v/>
      </c>
      <c r="CR86" s="4" t="str">
        <f t="shared" si="219"/>
        <v/>
      </c>
      <c r="CS86" s="4" t="str">
        <f t="shared" si="220"/>
        <v/>
      </c>
      <c r="CT86" s="4" t="str">
        <f t="shared" si="221"/>
        <v/>
      </c>
      <c r="CU86" s="4" t="str">
        <f t="shared" si="222"/>
        <v/>
      </c>
      <c r="CV86" s="4" t="str">
        <f t="shared" si="223"/>
        <v/>
      </c>
      <c r="CW86" s="4" t="str">
        <f t="shared" si="224"/>
        <v/>
      </c>
      <c r="CX86" s="4">
        <f t="shared" si="186"/>
        <v>0</v>
      </c>
      <c r="CY86" s="4" t="str">
        <f t="shared" si="187"/>
        <v>999:99.99</v>
      </c>
      <c r="CZ86" s="4" t="str">
        <f t="shared" si="188"/>
        <v>999:99.99</v>
      </c>
      <c r="DA86" s="4" t="str">
        <f t="shared" si="189"/>
        <v>999:99.99</v>
      </c>
      <c r="DB86" s="4" t="str">
        <f t="shared" si="190"/>
        <v>999:99.99</v>
      </c>
      <c r="DC86" s="4" t="str">
        <f t="shared" si="191"/>
        <v>999:99.99</v>
      </c>
      <c r="DD86" s="4" t="str">
        <f t="shared" si="192"/>
        <v>999:99.99</v>
      </c>
      <c r="DE86" s="4" t="str">
        <f t="shared" si="193"/>
        <v>999:99.99</v>
      </c>
      <c r="DF86" s="4" t="str">
        <f t="shared" si="194"/>
        <v>999:99.99</v>
      </c>
      <c r="DG86" s="4" t="str">
        <f t="shared" si="195"/>
        <v>999:99.99</v>
      </c>
      <c r="DH86" s="4" t="str">
        <f t="shared" si="196"/>
        <v>999:99.99</v>
      </c>
      <c r="DI86" s="4" t="str">
        <f t="shared" si="197"/>
        <v>999:99.99</v>
      </c>
      <c r="DJ86" s="4">
        <f t="shared" si="232"/>
        <v>0</v>
      </c>
      <c r="DK86" s="4">
        <f t="shared" si="233"/>
        <v>0</v>
      </c>
      <c r="DL86" s="4">
        <f t="shared" si="234"/>
        <v>0</v>
      </c>
      <c r="DM86" s="4" t="str">
        <f t="shared" si="201"/>
        <v>19000100</v>
      </c>
      <c r="DN86" s="4" t="str">
        <f t="shared" si="202"/>
        <v/>
      </c>
      <c r="DU86" s="4" t="str">
        <f t="shared" si="203"/>
        <v/>
      </c>
      <c r="DV86" s="4" t="str">
        <f t="shared" si="204"/>
        <v/>
      </c>
    </row>
    <row r="87" spans="1:126" ht="16.5" customHeight="1">
      <c r="A87" s="7" t="str">
        <f t="shared" si="205"/>
        <v/>
      </c>
      <c r="B87" s="83"/>
      <c r="C87" s="7" t="s">
        <v>192</v>
      </c>
      <c r="D87" s="84"/>
      <c r="E87" s="84"/>
      <c r="F87" s="84"/>
      <c r="G87" s="84"/>
      <c r="H87" s="149" t="str">
        <f t="shared" si="211"/>
        <v/>
      </c>
      <c r="I87" s="129"/>
      <c r="J87" s="114"/>
      <c r="K87" s="164"/>
      <c r="L87" s="129"/>
      <c r="M87" s="114"/>
      <c r="N87" s="164"/>
      <c r="O87" s="129"/>
      <c r="P87" s="114"/>
      <c r="Q87" s="164"/>
      <c r="R87" s="129"/>
      <c r="S87" s="114"/>
      <c r="T87" s="164"/>
      <c r="U87" s="129"/>
      <c r="V87" s="114"/>
      <c r="W87" s="164"/>
      <c r="X87" s="129"/>
      <c r="Y87" s="114"/>
      <c r="Z87" s="164"/>
      <c r="AA87" s="129"/>
      <c r="AB87" s="114"/>
      <c r="AC87" s="164"/>
      <c r="AD87" s="129"/>
      <c r="AE87" s="114"/>
      <c r="AF87" s="164"/>
      <c r="AG87" s="129"/>
      <c r="AH87" s="114"/>
      <c r="AI87" s="164"/>
      <c r="AJ87" s="129"/>
      <c r="AK87" s="114"/>
      <c r="AL87" s="129"/>
      <c r="AM87" s="114"/>
      <c r="AN87" s="7" t="str">
        <f t="shared" si="143"/>
        <v/>
      </c>
      <c r="AO87" s="154" t="str">
        <f t="shared" si="144"/>
        <v/>
      </c>
      <c r="AP87" s="154" t="str">
        <f>IF(B87="","",IF(DN87&gt;17,"一般",IF(ISERROR(VLOOKUP(DN87,DO$6:$DP$22,2,0)),"",VLOOKUP(DN87,DO$6:$DP$22,2,0))))</f>
        <v/>
      </c>
      <c r="AQ87" s="150" t="str">
        <f t="shared" si="212"/>
        <v/>
      </c>
      <c r="AR87" s="11">
        <f t="shared" si="145"/>
        <v>0</v>
      </c>
      <c r="AS87" s="11">
        <f t="shared" si="146"/>
        <v>0</v>
      </c>
      <c r="AT87" s="11">
        <f t="shared" si="147"/>
        <v>0</v>
      </c>
      <c r="AU87" s="11">
        <f t="shared" si="148"/>
        <v>0</v>
      </c>
      <c r="AV87" s="11">
        <f t="shared" si="149"/>
        <v>0</v>
      </c>
      <c r="AW87" s="11">
        <f t="shared" si="150"/>
        <v>0</v>
      </c>
      <c r="AX87" s="11">
        <f t="shared" si="151"/>
        <v>0</v>
      </c>
      <c r="AY87" s="11">
        <f t="shared" si="152"/>
        <v>0</v>
      </c>
      <c r="AZ87" s="11">
        <f t="shared" si="153"/>
        <v>0</v>
      </c>
      <c r="BA87" s="11">
        <f t="shared" si="154"/>
        <v>0</v>
      </c>
      <c r="BB87" s="11">
        <f t="shared" si="155"/>
        <v>0</v>
      </c>
      <c r="BC87" s="4" t="str">
        <f t="shared" si="156"/>
        <v/>
      </c>
      <c r="BD87" s="4" t="str">
        <f t="shared" si="157"/>
        <v/>
      </c>
      <c r="BE87" s="6">
        <f t="shared" si="225"/>
        <v>0</v>
      </c>
      <c r="BF87" s="6" t="str">
        <f t="shared" si="226"/>
        <v/>
      </c>
      <c r="BG87" s="4">
        <f t="shared" si="227"/>
        <v>0</v>
      </c>
      <c r="BH87" s="4">
        <f t="shared" si="228"/>
        <v>0</v>
      </c>
      <c r="BI87" s="4" t="str">
        <f t="shared" si="229"/>
        <v/>
      </c>
      <c r="BJ87" s="4" t="str">
        <f t="shared" si="230"/>
        <v/>
      </c>
      <c r="BK87" s="11">
        <f t="shared" si="160"/>
        <v>0</v>
      </c>
      <c r="BL87" s="4" t="str">
        <f t="shared" si="213"/>
        <v/>
      </c>
      <c r="BM87" s="4">
        <v>5</v>
      </c>
      <c r="BN87" s="4" t="str">
        <f t="shared" si="161"/>
        <v xml:space="preserve"> </v>
      </c>
      <c r="BO87" s="4" t="str">
        <f t="shared" si="231"/>
        <v xml:space="preserve">  </v>
      </c>
      <c r="BP87" s="4" t="str">
        <f t="shared" si="163"/>
        <v/>
      </c>
      <c r="BQ87" s="4" t="str">
        <f t="shared" si="164"/>
        <v/>
      </c>
      <c r="BR87" s="4" t="str">
        <f t="shared" si="165"/>
        <v/>
      </c>
      <c r="BS87" s="4" t="str">
        <f t="shared" si="166"/>
        <v/>
      </c>
      <c r="BT87" s="4" t="str">
        <f t="shared" si="167"/>
        <v/>
      </c>
      <c r="BU87" s="4" t="str">
        <f t="shared" si="168"/>
        <v/>
      </c>
      <c r="BV87" s="4" t="str">
        <f t="shared" si="169"/>
        <v/>
      </c>
      <c r="BW87" s="4" t="str">
        <f t="shared" si="170"/>
        <v/>
      </c>
      <c r="BX87" s="4" t="str">
        <f t="shared" si="171"/>
        <v/>
      </c>
      <c r="BY87" s="4" t="str">
        <f t="shared" si="172"/>
        <v/>
      </c>
      <c r="BZ87" s="4" t="str">
        <f t="shared" si="173"/>
        <v/>
      </c>
      <c r="CA87" s="4" t="str">
        <f t="shared" si="174"/>
        <v/>
      </c>
      <c r="CB87" s="4" t="str">
        <f t="shared" si="175"/>
        <v/>
      </c>
      <c r="CC87" s="4" t="str">
        <f t="shared" si="176"/>
        <v/>
      </c>
      <c r="CD87" s="4" t="str">
        <f t="shared" si="177"/>
        <v/>
      </c>
      <c r="CE87" s="4" t="str">
        <f t="shared" si="178"/>
        <v/>
      </c>
      <c r="CF87" s="4" t="str">
        <f t="shared" si="179"/>
        <v/>
      </c>
      <c r="CG87" s="4" t="str">
        <f t="shared" si="180"/>
        <v/>
      </c>
      <c r="CH87" s="4" t="str">
        <f t="shared" si="181"/>
        <v/>
      </c>
      <c r="CI87" s="4" t="str">
        <f t="shared" si="182"/>
        <v/>
      </c>
      <c r="CJ87" s="4" t="str">
        <f t="shared" si="183"/>
        <v/>
      </c>
      <c r="CK87" s="4" t="str">
        <f t="shared" si="184"/>
        <v/>
      </c>
      <c r="CL87" s="4" t="str">
        <f t="shared" si="185"/>
        <v/>
      </c>
      <c r="CM87" s="4" t="str">
        <f t="shared" si="214"/>
        <v/>
      </c>
      <c r="CN87" s="4" t="str">
        <f t="shared" si="215"/>
        <v/>
      </c>
      <c r="CO87" s="4" t="str">
        <f t="shared" si="216"/>
        <v/>
      </c>
      <c r="CP87" s="4" t="str">
        <f t="shared" si="217"/>
        <v/>
      </c>
      <c r="CQ87" s="4" t="str">
        <f t="shared" si="218"/>
        <v/>
      </c>
      <c r="CR87" s="4" t="str">
        <f t="shared" si="219"/>
        <v/>
      </c>
      <c r="CS87" s="4" t="str">
        <f t="shared" si="220"/>
        <v/>
      </c>
      <c r="CT87" s="4" t="str">
        <f t="shared" si="221"/>
        <v/>
      </c>
      <c r="CU87" s="4" t="str">
        <f t="shared" si="222"/>
        <v/>
      </c>
      <c r="CV87" s="4" t="str">
        <f t="shared" si="223"/>
        <v/>
      </c>
      <c r="CW87" s="4" t="str">
        <f t="shared" si="224"/>
        <v/>
      </c>
      <c r="CX87" s="4">
        <f t="shared" si="186"/>
        <v>0</v>
      </c>
      <c r="CY87" s="4" t="str">
        <f t="shared" si="187"/>
        <v>999:99.99</v>
      </c>
      <c r="CZ87" s="4" t="str">
        <f t="shared" si="188"/>
        <v>999:99.99</v>
      </c>
      <c r="DA87" s="4" t="str">
        <f t="shared" si="189"/>
        <v>999:99.99</v>
      </c>
      <c r="DB87" s="4" t="str">
        <f t="shared" si="190"/>
        <v>999:99.99</v>
      </c>
      <c r="DC87" s="4" t="str">
        <f t="shared" si="191"/>
        <v>999:99.99</v>
      </c>
      <c r="DD87" s="4" t="str">
        <f t="shared" si="192"/>
        <v>999:99.99</v>
      </c>
      <c r="DE87" s="4" t="str">
        <f t="shared" si="193"/>
        <v>999:99.99</v>
      </c>
      <c r="DF87" s="4" t="str">
        <f t="shared" si="194"/>
        <v>999:99.99</v>
      </c>
      <c r="DG87" s="4" t="str">
        <f t="shared" si="195"/>
        <v>999:99.99</v>
      </c>
      <c r="DH87" s="4" t="str">
        <f t="shared" si="196"/>
        <v>999:99.99</v>
      </c>
      <c r="DI87" s="4" t="str">
        <f t="shared" si="197"/>
        <v>999:99.99</v>
      </c>
      <c r="DJ87" s="4">
        <f t="shared" si="232"/>
        <v>0</v>
      </c>
      <c r="DK87" s="4">
        <f t="shared" si="233"/>
        <v>0</v>
      </c>
      <c r="DL87" s="4">
        <f t="shared" si="234"/>
        <v>0</v>
      </c>
      <c r="DM87" s="4" t="str">
        <f t="shared" si="201"/>
        <v>19000100</v>
      </c>
      <c r="DN87" s="4" t="str">
        <f t="shared" si="202"/>
        <v/>
      </c>
      <c r="DU87" s="4" t="str">
        <f t="shared" si="203"/>
        <v/>
      </c>
      <c r="DV87" s="4" t="str">
        <f t="shared" si="204"/>
        <v/>
      </c>
    </row>
    <row r="88" spans="1:126" ht="16.5" customHeight="1">
      <c r="A88" s="7" t="str">
        <f t="shared" si="205"/>
        <v/>
      </c>
      <c r="B88" s="83"/>
      <c r="C88" s="7" t="s">
        <v>192</v>
      </c>
      <c r="D88" s="84"/>
      <c r="E88" s="84"/>
      <c r="F88" s="84"/>
      <c r="G88" s="84"/>
      <c r="H88" s="149" t="str">
        <f t="shared" si="211"/>
        <v/>
      </c>
      <c r="I88" s="129"/>
      <c r="J88" s="114"/>
      <c r="K88" s="164"/>
      <c r="L88" s="129"/>
      <c r="M88" s="114"/>
      <c r="N88" s="164"/>
      <c r="O88" s="129"/>
      <c r="P88" s="114"/>
      <c r="Q88" s="164"/>
      <c r="R88" s="129"/>
      <c r="S88" s="114"/>
      <c r="T88" s="164"/>
      <c r="U88" s="129"/>
      <c r="V88" s="114"/>
      <c r="W88" s="164"/>
      <c r="X88" s="129"/>
      <c r="Y88" s="114"/>
      <c r="Z88" s="164"/>
      <c r="AA88" s="129"/>
      <c r="AB88" s="114"/>
      <c r="AC88" s="164"/>
      <c r="AD88" s="129"/>
      <c r="AE88" s="114"/>
      <c r="AF88" s="164"/>
      <c r="AG88" s="129"/>
      <c r="AH88" s="114"/>
      <c r="AI88" s="164"/>
      <c r="AJ88" s="129"/>
      <c r="AK88" s="114"/>
      <c r="AL88" s="129"/>
      <c r="AM88" s="114"/>
      <c r="AN88" s="7" t="str">
        <f t="shared" si="143"/>
        <v/>
      </c>
      <c r="AO88" s="154" t="str">
        <f t="shared" si="144"/>
        <v/>
      </c>
      <c r="AP88" s="154" t="str">
        <f>IF(B88="","",IF(DN88&gt;17,"一般",IF(ISERROR(VLOOKUP(DN88,DO$6:$DP$22,2,0)),"",VLOOKUP(DN88,DO$6:$DP$22,2,0))))</f>
        <v/>
      </c>
      <c r="AQ88" s="150" t="str">
        <f t="shared" si="212"/>
        <v/>
      </c>
      <c r="AR88" s="11">
        <f t="shared" si="145"/>
        <v>0</v>
      </c>
      <c r="AS88" s="11">
        <f t="shared" si="146"/>
        <v>0</v>
      </c>
      <c r="AT88" s="11">
        <f t="shared" si="147"/>
        <v>0</v>
      </c>
      <c r="AU88" s="11">
        <f t="shared" si="148"/>
        <v>0</v>
      </c>
      <c r="AV88" s="11">
        <f t="shared" si="149"/>
        <v>0</v>
      </c>
      <c r="AW88" s="11">
        <f t="shared" si="150"/>
        <v>0</v>
      </c>
      <c r="AX88" s="11">
        <f t="shared" si="151"/>
        <v>0</v>
      </c>
      <c r="AY88" s="11">
        <f t="shared" si="152"/>
        <v>0</v>
      </c>
      <c r="AZ88" s="11">
        <f t="shared" si="153"/>
        <v>0</v>
      </c>
      <c r="BA88" s="11">
        <f t="shared" si="154"/>
        <v>0</v>
      </c>
      <c r="BB88" s="11">
        <f t="shared" si="155"/>
        <v>0</v>
      </c>
      <c r="BC88" s="4" t="str">
        <f t="shared" si="156"/>
        <v/>
      </c>
      <c r="BD88" s="4" t="str">
        <f t="shared" si="157"/>
        <v/>
      </c>
      <c r="BE88" s="6">
        <f t="shared" si="225"/>
        <v>0</v>
      </c>
      <c r="BF88" s="6" t="str">
        <f t="shared" si="226"/>
        <v/>
      </c>
      <c r="BG88" s="4">
        <f t="shared" si="227"/>
        <v>0</v>
      </c>
      <c r="BH88" s="4">
        <f t="shared" si="228"/>
        <v>0</v>
      </c>
      <c r="BI88" s="4" t="str">
        <f t="shared" si="229"/>
        <v/>
      </c>
      <c r="BJ88" s="4" t="str">
        <f t="shared" si="230"/>
        <v/>
      </c>
      <c r="BK88" s="11">
        <f t="shared" si="160"/>
        <v>0</v>
      </c>
      <c r="BL88" s="4" t="str">
        <f t="shared" si="213"/>
        <v/>
      </c>
      <c r="BM88" s="4">
        <v>5</v>
      </c>
      <c r="BN88" s="4" t="str">
        <f t="shared" si="161"/>
        <v xml:space="preserve"> </v>
      </c>
      <c r="BO88" s="4" t="str">
        <f t="shared" si="231"/>
        <v xml:space="preserve">  </v>
      </c>
      <c r="BP88" s="4" t="str">
        <f t="shared" si="163"/>
        <v/>
      </c>
      <c r="BQ88" s="4" t="str">
        <f t="shared" si="164"/>
        <v/>
      </c>
      <c r="BR88" s="4" t="str">
        <f t="shared" si="165"/>
        <v/>
      </c>
      <c r="BS88" s="4" t="str">
        <f t="shared" si="166"/>
        <v/>
      </c>
      <c r="BT88" s="4" t="str">
        <f t="shared" si="167"/>
        <v/>
      </c>
      <c r="BU88" s="4" t="str">
        <f t="shared" si="168"/>
        <v/>
      </c>
      <c r="BV88" s="4" t="str">
        <f t="shared" si="169"/>
        <v/>
      </c>
      <c r="BW88" s="4" t="str">
        <f t="shared" si="170"/>
        <v/>
      </c>
      <c r="BX88" s="4" t="str">
        <f t="shared" si="171"/>
        <v/>
      </c>
      <c r="BY88" s="4" t="str">
        <f t="shared" si="172"/>
        <v/>
      </c>
      <c r="BZ88" s="4" t="str">
        <f t="shared" si="173"/>
        <v/>
      </c>
      <c r="CA88" s="4" t="str">
        <f t="shared" si="174"/>
        <v/>
      </c>
      <c r="CB88" s="4" t="str">
        <f t="shared" si="175"/>
        <v/>
      </c>
      <c r="CC88" s="4" t="str">
        <f t="shared" si="176"/>
        <v/>
      </c>
      <c r="CD88" s="4" t="str">
        <f t="shared" si="177"/>
        <v/>
      </c>
      <c r="CE88" s="4" t="str">
        <f t="shared" si="178"/>
        <v/>
      </c>
      <c r="CF88" s="4" t="str">
        <f t="shared" si="179"/>
        <v/>
      </c>
      <c r="CG88" s="4" t="str">
        <f t="shared" si="180"/>
        <v/>
      </c>
      <c r="CH88" s="4" t="str">
        <f t="shared" si="181"/>
        <v/>
      </c>
      <c r="CI88" s="4" t="str">
        <f t="shared" si="182"/>
        <v/>
      </c>
      <c r="CJ88" s="4" t="str">
        <f t="shared" si="183"/>
        <v/>
      </c>
      <c r="CK88" s="4" t="str">
        <f t="shared" si="184"/>
        <v/>
      </c>
      <c r="CL88" s="4" t="str">
        <f t="shared" si="185"/>
        <v/>
      </c>
      <c r="CM88" s="4" t="str">
        <f t="shared" si="214"/>
        <v/>
      </c>
      <c r="CN88" s="4" t="str">
        <f t="shared" si="215"/>
        <v/>
      </c>
      <c r="CO88" s="4" t="str">
        <f t="shared" si="216"/>
        <v/>
      </c>
      <c r="CP88" s="4" t="str">
        <f t="shared" si="217"/>
        <v/>
      </c>
      <c r="CQ88" s="4" t="str">
        <f t="shared" si="218"/>
        <v/>
      </c>
      <c r="CR88" s="4" t="str">
        <f t="shared" si="219"/>
        <v/>
      </c>
      <c r="CS88" s="4" t="str">
        <f t="shared" si="220"/>
        <v/>
      </c>
      <c r="CT88" s="4" t="str">
        <f t="shared" si="221"/>
        <v/>
      </c>
      <c r="CU88" s="4" t="str">
        <f t="shared" si="222"/>
        <v/>
      </c>
      <c r="CV88" s="4" t="str">
        <f t="shared" si="223"/>
        <v/>
      </c>
      <c r="CW88" s="4" t="str">
        <f t="shared" si="224"/>
        <v/>
      </c>
      <c r="CX88" s="4">
        <f t="shared" si="186"/>
        <v>0</v>
      </c>
      <c r="CY88" s="4" t="str">
        <f t="shared" si="187"/>
        <v>999:99.99</v>
      </c>
      <c r="CZ88" s="4" t="str">
        <f t="shared" si="188"/>
        <v>999:99.99</v>
      </c>
      <c r="DA88" s="4" t="str">
        <f t="shared" si="189"/>
        <v>999:99.99</v>
      </c>
      <c r="DB88" s="4" t="str">
        <f t="shared" si="190"/>
        <v>999:99.99</v>
      </c>
      <c r="DC88" s="4" t="str">
        <f t="shared" si="191"/>
        <v>999:99.99</v>
      </c>
      <c r="DD88" s="4" t="str">
        <f t="shared" si="192"/>
        <v>999:99.99</v>
      </c>
      <c r="DE88" s="4" t="str">
        <f t="shared" si="193"/>
        <v>999:99.99</v>
      </c>
      <c r="DF88" s="4" t="str">
        <f t="shared" si="194"/>
        <v>999:99.99</v>
      </c>
      <c r="DG88" s="4" t="str">
        <f t="shared" si="195"/>
        <v>999:99.99</v>
      </c>
      <c r="DH88" s="4" t="str">
        <f t="shared" si="196"/>
        <v>999:99.99</v>
      </c>
      <c r="DI88" s="4" t="str">
        <f t="shared" si="197"/>
        <v>999:99.99</v>
      </c>
      <c r="DJ88" s="4">
        <f t="shared" si="232"/>
        <v>0</v>
      </c>
      <c r="DK88" s="4">
        <f t="shared" si="233"/>
        <v>0</v>
      </c>
      <c r="DL88" s="4">
        <f t="shared" si="234"/>
        <v>0</v>
      </c>
      <c r="DM88" s="4" t="str">
        <f t="shared" si="201"/>
        <v>19000100</v>
      </c>
      <c r="DN88" s="4" t="str">
        <f t="shared" si="202"/>
        <v/>
      </c>
      <c r="DU88" s="4" t="str">
        <f t="shared" si="203"/>
        <v/>
      </c>
      <c r="DV88" s="4" t="str">
        <f t="shared" si="204"/>
        <v/>
      </c>
    </row>
    <row r="89" spans="1:126" ht="16.5" customHeight="1">
      <c r="A89" s="7" t="str">
        <f t="shared" si="205"/>
        <v/>
      </c>
      <c r="B89" s="83"/>
      <c r="C89" s="7" t="s">
        <v>192</v>
      </c>
      <c r="D89" s="84"/>
      <c r="E89" s="84"/>
      <c r="F89" s="84"/>
      <c r="G89" s="84"/>
      <c r="H89" s="149" t="str">
        <f t="shared" si="211"/>
        <v/>
      </c>
      <c r="I89" s="129"/>
      <c r="J89" s="114"/>
      <c r="K89" s="164"/>
      <c r="L89" s="129"/>
      <c r="M89" s="114"/>
      <c r="N89" s="164"/>
      <c r="O89" s="129"/>
      <c r="P89" s="114"/>
      <c r="Q89" s="164"/>
      <c r="R89" s="129"/>
      <c r="S89" s="114"/>
      <c r="T89" s="164"/>
      <c r="U89" s="129"/>
      <c r="V89" s="114"/>
      <c r="W89" s="164"/>
      <c r="X89" s="129"/>
      <c r="Y89" s="114"/>
      <c r="Z89" s="164"/>
      <c r="AA89" s="129"/>
      <c r="AB89" s="114"/>
      <c r="AC89" s="164"/>
      <c r="AD89" s="129"/>
      <c r="AE89" s="114"/>
      <c r="AF89" s="164"/>
      <c r="AG89" s="129"/>
      <c r="AH89" s="114"/>
      <c r="AI89" s="164"/>
      <c r="AJ89" s="129"/>
      <c r="AK89" s="114"/>
      <c r="AL89" s="129"/>
      <c r="AM89" s="114"/>
      <c r="AN89" s="7" t="str">
        <f t="shared" si="143"/>
        <v/>
      </c>
      <c r="AO89" s="154" t="str">
        <f t="shared" si="144"/>
        <v/>
      </c>
      <c r="AP89" s="154" t="str">
        <f>IF(B89="","",IF(DN89&gt;17,"一般",IF(ISERROR(VLOOKUP(DN89,DO$6:$DP$22,2,0)),"",VLOOKUP(DN89,DO$6:$DP$22,2,0))))</f>
        <v/>
      </c>
      <c r="AQ89" s="150" t="str">
        <f t="shared" si="212"/>
        <v/>
      </c>
      <c r="AR89" s="11">
        <f t="shared" si="145"/>
        <v>0</v>
      </c>
      <c r="AS89" s="11">
        <f t="shared" si="146"/>
        <v>0</v>
      </c>
      <c r="AT89" s="11">
        <f t="shared" si="147"/>
        <v>0</v>
      </c>
      <c r="AU89" s="11">
        <f t="shared" si="148"/>
        <v>0</v>
      </c>
      <c r="AV89" s="11">
        <f t="shared" si="149"/>
        <v>0</v>
      </c>
      <c r="AW89" s="11">
        <f t="shared" si="150"/>
        <v>0</v>
      </c>
      <c r="AX89" s="11">
        <f t="shared" si="151"/>
        <v>0</v>
      </c>
      <c r="AY89" s="11">
        <f t="shared" si="152"/>
        <v>0</v>
      </c>
      <c r="AZ89" s="11">
        <f t="shared" si="153"/>
        <v>0</v>
      </c>
      <c r="BA89" s="11">
        <f t="shared" si="154"/>
        <v>0</v>
      </c>
      <c r="BB89" s="11">
        <f t="shared" si="155"/>
        <v>0</v>
      </c>
      <c r="BC89" s="4" t="str">
        <f t="shared" si="156"/>
        <v/>
      </c>
      <c r="BD89" s="4" t="str">
        <f t="shared" si="157"/>
        <v/>
      </c>
      <c r="BE89" s="6">
        <f t="shared" si="225"/>
        <v>0</v>
      </c>
      <c r="BF89" s="6" t="str">
        <f t="shared" si="226"/>
        <v/>
      </c>
      <c r="BG89" s="4">
        <f t="shared" si="227"/>
        <v>0</v>
      </c>
      <c r="BH89" s="4">
        <f t="shared" si="228"/>
        <v>0</v>
      </c>
      <c r="BI89" s="4" t="str">
        <f t="shared" si="229"/>
        <v/>
      </c>
      <c r="BJ89" s="4" t="str">
        <f t="shared" si="230"/>
        <v/>
      </c>
      <c r="BK89" s="11">
        <f t="shared" si="160"/>
        <v>0</v>
      </c>
      <c r="BL89" s="4" t="str">
        <f t="shared" si="213"/>
        <v/>
      </c>
      <c r="BM89" s="4">
        <v>5</v>
      </c>
      <c r="BN89" s="4" t="str">
        <f t="shared" si="161"/>
        <v xml:space="preserve"> </v>
      </c>
      <c r="BO89" s="4" t="str">
        <f t="shared" si="231"/>
        <v xml:space="preserve">  </v>
      </c>
      <c r="BP89" s="4" t="str">
        <f t="shared" si="163"/>
        <v/>
      </c>
      <c r="BQ89" s="4" t="str">
        <f t="shared" si="164"/>
        <v/>
      </c>
      <c r="BR89" s="4" t="str">
        <f t="shared" si="165"/>
        <v/>
      </c>
      <c r="BS89" s="4" t="str">
        <f t="shared" si="166"/>
        <v/>
      </c>
      <c r="BT89" s="4" t="str">
        <f t="shared" si="167"/>
        <v/>
      </c>
      <c r="BU89" s="4" t="str">
        <f t="shared" si="168"/>
        <v/>
      </c>
      <c r="BV89" s="4" t="str">
        <f t="shared" si="169"/>
        <v/>
      </c>
      <c r="BW89" s="4" t="str">
        <f t="shared" si="170"/>
        <v/>
      </c>
      <c r="BX89" s="4" t="str">
        <f t="shared" si="171"/>
        <v/>
      </c>
      <c r="BY89" s="4" t="str">
        <f t="shared" si="172"/>
        <v/>
      </c>
      <c r="BZ89" s="4" t="str">
        <f t="shared" si="173"/>
        <v/>
      </c>
      <c r="CA89" s="4" t="str">
        <f t="shared" si="174"/>
        <v/>
      </c>
      <c r="CB89" s="4" t="str">
        <f t="shared" si="175"/>
        <v/>
      </c>
      <c r="CC89" s="4" t="str">
        <f t="shared" si="176"/>
        <v/>
      </c>
      <c r="CD89" s="4" t="str">
        <f t="shared" si="177"/>
        <v/>
      </c>
      <c r="CE89" s="4" t="str">
        <f t="shared" si="178"/>
        <v/>
      </c>
      <c r="CF89" s="4" t="str">
        <f t="shared" si="179"/>
        <v/>
      </c>
      <c r="CG89" s="4" t="str">
        <f t="shared" si="180"/>
        <v/>
      </c>
      <c r="CH89" s="4" t="str">
        <f t="shared" si="181"/>
        <v/>
      </c>
      <c r="CI89" s="4" t="str">
        <f t="shared" si="182"/>
        <v/>
      </c>
      <c r="CJ89" s="4" t="str">
        <f t="shared" si="183"/>
        <v/>
      </c>
      <c r="CK89" s="4" t="str">
        <f t="shared" si="184"/>
        <v/>
      </c>
      <c r="CL89" s="4" t="str">
        <f t="shared" si="185"/>
        <v/>
      </c>
      <c r="CM89" s="4" t="str">
        <f t="shared" si="214"/>
        <v/>
      </c>
      <c r="CN89" s="4" t="str">
        <f t="shared" si="215"/>
        <v/>
      </c>
      <c r="CO89" s="4" t="str">
        <f t="shared" si="216"/>
        <v/>
      </c>
      <c r="CP89" s="4" t="str">
        <f t="shared" si="217"/>
        <v/>
      </c>
      <c r="CQ89" s="4" t="str">
        <f t="shared" si="218"/>
        <v/>
      </c>
      <c r="CR89" s="4" t="str">
        <f t="shared" si="219"/>
        <v/>
      </c>
      <c r="CS89" s="4" t="str">
        <f t="shared" si="220"/>
        <v/>
      </c>
      <c r="CT89" s="4" t="str">
        <f t="shared" si="221"/>
        <v/>
      </c>
      <c r="CU89" s="4" t="str">
        <f t="shared" si="222"/>
        <v/>
      </c>
      <c r="CV89" s="4" t="str">
        <f t="shared" si="223"/>
        <v/>
      </c>
      <c r="CW89" s="4" t="str">
        <f t="shared" si="224"/>
        <v/>
      </c>
      <c r="CX89" s="4">
        <f t="shared" si="186"/>
        <v>0</v>
      </c>
      <c r="CY89" s="4" t="str">
        <f t="shared" si="187"/>
        <v>999:99.99</v>
      </c>
      <c r="CZ89" s="4" t="str">
        <f t="shared" si="188"/>
        <v>999:99.99</v>
      </c>
      <c r="DA89" s="4" t="str">
        <f t="shared" si="189"/>
        <v>999:99.99</v>
      </c>
      <c r="DB89" s="4" t="str">
        <f t="shared" si="190"/>
        <v>999:99.99</v>
      </c>
      <c r="DC89" s="4" t="str">
        <f t="shared" si="191"/>
        <v>999:99.99</v>
      </c>
      <c r="DD89" s="4" t="str">
        <f t="shared" si="192"/>
        <v>999:99.99</v>
      </c>
      <c r="DE89" s="4" t="str">
        <f t="shared" si="193"/>
        <v>999:99.99</v>
      </c>
      <c r="DF89" s="4" t="str">
        <f t="shared" si="194"/>
        <v>999:99.99</v>
      </c>
      <c r="DG89" s="4" t="str">
        <f t="shared" si="195"/>
        <v>999:99.99</v>
      </c>
      <c r="DH89" s="4" t="str">
        <f t="shared" si="196"/>
        <v>999:99.99</v>
      </c>
      <c r="DI89" s="4" t="str">
        <f t="shared" si="197"/>
        <v>999:99.99</v>
      </c>
      <c r="DJ89" s="4">
        <f t="shared" si="232"/>
        <v>0</v>
      </c>
      <c r="DK89" s="4">
        <f t="shared" si="233"/>
        <v>0</v>
      </c>
      <c r="DL89" s="4">
        <f t="shared" si="234"/>
        <v>0</v>
      </c>
      <c r="DM89" s="4" t="str">
        <f t="shared" si="201"/>
        <v>19000100</v>
      </c>
      <c r="DN89" s="4" t="str">
        <f t="shared" si="202"/>
        <v/>
      </c>
      <c r="DU89" s="4" t="str">
        <f t="shared" si="203"/>
        <v/>
      </c>
      <c r="DV89" s="4" t="str">
        <f t="shared" si="204"/>
        <v/>
      </c>
    </row>
    <row r="90" spans="1:126" ht="16.5" customHeight="1">
      <c r="A90" s="7" t="str">
        <f t="shared" si="205"/>
        <v/>
      </c>
      <c r="B90" s="83"/>
      <c r="C90" s="7" t="s">
        <v>192</v>
      </c>
      <c r="D90" s="84"/>
      <c r="E90" s="84"/>
      <c r="F90" s="84"/>
      <c r="G90" s="84"/>
      <c r="H90" s="149" t="str">
        <f t="shared" si="211"/>
        <v/>
      </c>
      <c r="I90" s="129"/>
      <c r="J90" s="114"/>
      <c r="K90" s="164"/>
      <c r="L90" s="129"/>
      <c r="M90" s="114"/>
      <c r="N90" s="164"/>
      <c r="O90" s="129"/>
      <c r="P90" s="114"/>
      <c r="Q90" s="164"/>
      <c r="R90" s="129"/>
      <c r="S90" s="114"/>
      <c r="T90" s="164"/>
      <c r="U90" s="129"/>
      <c r="V90" s="114"/>
      <c r="W90" s="164"/>
      <c r="X90" s="129"/>
      <c r="Y90" s="114"/>
      <c r="Z90" s="164"/>
      <c r="AA90" s="129"/>
      <c r="AB90" s="114"/>
      <c r="AC90" s="164"/>
      <c r="AD90" s="129"/>
      <c r="AE90" s="114"/>
      <c r="AF90" s="164"/>
      <c r="AG90" s="129"/>
      <c r="AH90" s="114"/>
      <c r="AI90" s="164"/>
      <c r="AJ90" s="129"/>
      <c r="AK90" s="114"/>
      <c r="AL90" s="129"/>
      <c r="AM90" s="114"/>
      <c r="AN90" s="7" t="str">
        <f t="shared" si="143"/>
        <v/>
      </c>
      <c r="AO90" s="154" t="str">
        <f t="shared" si="144"/>
        <v/>
      </c>
      <c r="AP90" s="154" t="str">
        <f>IF(B90="","",IF(DN90&gt;17,"一般",IF(ISERROR(VLOOKUP(DN90,DO$6:$DP$22,2,0)),"",VLOOKUP(DN90,DO$6:$DP$22,2,0))))</f>
        <v/>
      </c>
      <c r="AQ90" s="150" t="str">
        <f t="shared" si="212"/>
        <v/>
      </c>
      <c r="AR90" s="11">
        <f t="shared" si="145"/>
        <v>0</v>
      </c>
      <c r="AS90" s="11">
        <f t="shared" si="146"/>
        <v>0</v>
      </c>
      <c r="AT90" s="11">
        <f t="shared" si="147"/>
        <v>0</v>
      </c>
      <c r="AU90" s="11">
        <f t="shared" si="148"/>
        <v>0</v>
      </c>
      <c r="AV90" s="11">
        <f t="shared" si="149"/>
        <v>0</v>
      </c>
      <c r="AW90" s="11">
        <f t="shared" si="150"/>
        <v>0</v>
      </c>
      <c r="AX90" s="11">
        <f t="shared" si="151"/>
        <v>0</v>
      </c>
      <c r="AY90" s="11">
        <f t="shared" si="152"/>
        <v>0</v>
      </c>
      <c r="AZ90" s="11">
        <f t="shared" si="153"/>
        <v>0</v>
      </c>
      <c r="BA90" s="11">
        <f t="shared" si="154"/>
        <v>0</v>
      </c>
      <c r="BB90" s="11">
        <f t="shared" si="155"/>
        <v>0</v>
      </c>
      <c r="BC90" s="4" t="str">
        <f t="shared" si="156"/>
        <v/>
      </c>
      <c r="BD90" s="4" t="str">
        <f t="shared" si="157"/>
        <v/>
      </c>
      <c r="BE90" s="6">
        <f t="shared" si="225"/>
        <v>0</v>
      </c>
      <c r="BF90" s="6" t="str">
        <f t="shared" si="226"/>
        <v/>
      </c>
      <c r="BG90" s="4">
        <f t="shared" si="227"/>
        <v>0</v>
      </c>
      <c r="BH90" s="4">
        <f t="shared" si="228"/>
        <v>0</v>
      </c>
      <c r="BI90" s="4" t="str">
        <f t="shared" si="229"/>
        <v/>
      </c>
      <c r="BJ90" s="4" t="str">
        <f t="shared" si="230"/>
        <v/>
      </c>
      <c r="BK90" s="11">
        <f t="shared" si="160"/>
        <v>0</v>
      </c>
      <c r="BL90" s="4" t="str">
        <f t="shared" si="213"/>
        <v/>
      </c>
      <c r="BM90" s="4">
        <v>5</v>
      </c>
      <c r="BN90" s="4" t="str">
        <f t="shared" si="161"/>
        <v xml:space="preserve"> </v>
      </c>
      <c r="BO90" s="4" t="str">
        <f t="shared" si="231"/>
        <v xml:space="preserve">  </v>
      </c>
      <c r="BP90" s="4" t="str">
        <f t="shared" si="163"/>
        <v/>
      </c>
      <c r="BQ90" s="4" t="str">
        <f t="shared" si="164"/>
        <v/>
      </c>
      <c r="BR90" s="4" t="str">
        <f t="shared" si="165"/>
        <v/>
      </c>
      <c r="BS90" s="4" t="str">
        <f t="shared" si="166"/>
        <v/>
      </c>
      <c r="BT90" s="4" t="str">
        <f t="shared" si="167"/>
        <v/>
      </c>
      <c r="BU90" s="4" t="str">
        <f t="shared" si="168"/>
        <v/>
      </c>
      <c r="BV90" s="4" t="str">
        <f t="shared" si="169"/>
        <v/>
      </c>
      <c r="BW90" s="4" t="str">
        <f t="shared" si="170"/>
        <v/>
      </c>
      <c r="BX90" s="4" t="str">
        <f t="shared" si="171"/>
        <v/>
      </c>
      <c r="BY90" s="4" t="str">
        <f t="shared" si="172"/>
        <v/>
      </c>
      <c r="BZ90" s="4" t="str">
        <f t="shared" si="173"/>
        <v/>
      </c>
      <c r="CA90" s="4" t="str">
        <f t="shared" si="174"/>
        <v/>
      </c>
      <c r="CB90" s="4" t="str">
        <f t="shared" si="175"/>
        <v/>
      </c>
      <c r="CC90" s="4" t="str">
        <f t="shared" si="176"/>
        <v/>
      </c>
      <c r="CD90" s="4" t="str">
        <f t="shared" si="177"/>
        <v/>
      </c>
      <c r="CE90" s="4" t="str">
        <f t="shared" si="178"/>
        <v/>
      </c>
      <c r="CF90" s="4" t="str">
        <f t="shared" si="179"/>
        <v/>
      </c>
      <c r="CG90" s="4" t="str">
        <f t="shared" si="180"/>
        <v/>
      </c>
      <c r="CH90" s="4" t="str">
        <f t="shared" si="181"/>
        <v/>
      </c>
      <c r="CI90" s="4" t="str">
        <f t="shared" si="182"/>
        <v/>
      </c>
      <c r="CJ90" s="4" t="str">
        <f t="shared" si="183"/>
        <v/>
      </c>
      <c r="CK90" s="4" t="str">
        <f t="shared" si="184"/>
        <v/>
      </c>
      <c r="CL90" s="4" t="str">
        <f t="shared" si="185"/>
        <v/>
      </c>
      <c r="CM90" s="4" t="str">
        <f t="shared" si="214"/>
        <v/>
      </c>
      <c r="CN90" s="4" t="str">
        <f t="shared" si="215"/>
        <v/>
      </c>
      <c r="CO90" s="4" t="str">
        <f t="shared" si="216"/>
        <v/>
      </c>
      <c r="CP90" s="4" t="str">
        <f t="shared" si="217"/>
        <v/>
      </c>
      <c r="CQ90" s="4" t="str">
        <f t="shared" si="218"/>
        <v/>
      </c>
      <c r="CR90" s="4" t="str">
        <f t="shared" si="219"/>
        <v/>
      </c>
      <c r="CS90" s="4" t="str">
        <f t="shared" si="220"/>
        <v/>
      </c>
      <c r="CT90" s="4" t="str">
        <f t="shared" si="221"/>
        <v/>
      </c>
      <c r="CU90" s="4" t="str">
        <f t="shared" si="222"/>
        <v/>
      </c>
      <c r="CV90" s="4" t="str">
        <f t="shared" si="223"/>
        <v/>
      </c>
      <c r="CW90" s="4" t="str">
        <f t="shared" si="224"/>
        <v/>
      </c>
      <c r="CX90" s="4">
        <f t="shared" si="186"/>
        <v>0</v>
      </c>
      <c r="CY90" s="4" t="str">
        <f t="shared" si="187"/>
        <v>999:99.99</v>
      </c>
      <c r="CZ90" s="4" t="str">
        <f t="shared" si="188"/>
        <v>999:99.99</v>
      </c>
      <c r="DA90" s="4" t="str">
        <f t="shared" si="189"/>
        <v>999:99.99</v>
      </c>
      <c r="DB90" s="4" t="str">
        <f t="shared" si="190"/>
        <v>999:99.99</v>
      </c>
      <c r="DC90" s="4" t="str">
        <f t="shared" si="191"/>
        <v>999:99.99</v>
      </c>
      <c r="DD90" s="4" t="str">
        <f t="shared" si="192"/>
        <v>999:99.99</v>
      </c>
      <c r="DE90" s="4" t="str">
        <f t="shared" si="193"/>
        <v>999:99.99</v>
      </c>
      <c r="DF90" s="4" t="str">
        <f t="shared" si="194"/>
        <v>999:99.99</v>
      </c>
      <c r="DG90" s="4" t="str">
        <f t="shared" si="195"/>
        <v>999:99.99</v>
      </c>
      <c r="DH90" s="4" t="str">
        <f t="shared" si="196"/>
        <v>999:99.99</v>
      </c>
      <c r="DI90" s="4" t="str">
        <f t="shared" si="197"/>
        <v>999:99.99</v>
      </c>
      <c r="DJ90" s="4">
        <f t="shared" si="232"/>
        <v>0</v>
      </c>
      <c r="DK90" s="4">
        <f t="shared" si="233"/>
        <v>0</v>
      </c>
      <c r="DL90" s="4">
        <f t="shared" si="234"/>
        <v>0</v>
      </c>
      <c r="DM90" s="4" t="str">
        <f t="shared" si="201"/>
        <v>19000100</v>
      </c>
      <c r="DN90" s="4" t="str">
        <f t="shared" si="202"/>
        <v/>
      </c>
      <c r="DU90" s="4" t="str">
        <f t="shared" si="203"/>
        <v/>
      </c>
      <c r="DV90" s="4" t="str">
        <f t="shared" si="204"/>
        <v/>
      </c>
    </row>
    <row r="91" spans="1:126" ht="16.5" customHeight="1">
      <c r="A91" s="7" t="str">
        <f t="shared" si="205"/>
        <v/>
      </c>
      <c r="B91" s="83"/>
      <c r="C91" s="7" t="s">
        <v>192</v>
      </c>
      <c r="D91" s="84"/>
      <c r="E91" s="84"/>
      <c r="F91" s="84"/>
      <c r="G91" s="84"/>
      <c r="H91" s="149" t="str">
        <f t="shared" si="211"/>
        <v/>
      </c>
      <c r="I91" s="129"/>
      <c r="J91" s="114"/>
      <c r="K91" s="164"/>
      <c r="L91" s="129"/>
      <c r="M91" s="114"/>
      <c r="N91" s="164"/>
      <c r="O91" s="129"/>
      <c r="P91" s="114"/>
      <c r="Q91" s="164"/>
      <c r="R91" s="129"/>
      <c r="S91" s="114"/>
      <c r="T91" s="164"/>
      <c r="U91" s="129"/>
      <c r="V91" s="114"/>
      <c r="W91" s="164"/>
      <c r="X91" s="129"/>
      <c r="Y91" s="114"/>
      <c r="Z91" s="164"/>
      <c r="AA91" s="129"/>
      <c r="AB91" s="114"/>
      <c r="AC91" s="164"/>
      <c r="AD91" s="129"/>
      <c r="AE91" s="114"/>
      <c r="AF91" s="164"/>
      <c r="AG91" s="129"/>
      <c r="AH91" s="114"/>
      <c r="AI91" s="164"/>
      <c r="AJ91" s="129"/>
      <c r="AK91" s="114"/>
      <c r="AL91" s="129"/>
      <c r="AM91" s="114"/>
      <c r="AN91" s="7" t="str">
        <f t="shared" si="143"/>
        <v/>
      </c>
      <c r="AO91" s="154" t="str">
        <f t="shared" si="144"/>
        <v/>
      </c>
      <c r="AP91" s="154" t="str">
        <f>IF(B91="","",IF(DN91&gt;17,"一般",IF(ISERROR(VLOOKUP(DN91,DO$6:$DP$22,2,0)),"",VLOOKUP(DN91,DO$6:$DP$22,2,0))))</f>
        <v/>
      </c>
      <c r="AQ91" s="150" t="str">
        <f t="shared" si="212"/>
        <v/>
      </c>
      <c r="AR91" s="11">
        <f t="shared" si="145"/>
        <v>0</v>
      </c>
      <c r="AS91" s="11">
        <f t="shared" si="146"/>
        <v>0</v>
      </c>
      <c r="AT91" s="11">
        <f t="shared" si="147"/>
        <v>0</v>
      </c>
      <c r="AU91" s="11">
        <f t="shared" si="148"/>
        <v>0</v>
      </c>
      <c r="AV91" s="11">
        <f t="shared" si="149"/>
        <v>0</v>
      </c>
      <c r="AW91" s="11">
        <f t="shared" si="150"/>
        <v>0</v>
      </c>
      <c r="AX91" s="11">
        <f t="shared" si="151"/>
        <v>0</v>
      </c>
      <c r="AY91" s="11">
        <f t="shared" si="152"/>
        <v>0</v>
      </c>
      <c r="AZ91" s="11">
        <f t="shared" si="153"/>
        <v>0</v>
      </c>
      <c r="BA91" s="11">
        <f t="shared" si="154"/>
        <v>0</v>
      </c>
      <c r="BB91" s="11">
        <f t="shared" si="155"/>
        <v>0</v>
      </c>
      <c r="BC91" s="4" t="str">
        <f t="shared" si="156"/>
        <v/>
      </c>
      <c r="BD91" s="4" t="str">
        <f t="shared" si="157"/>
        <v/>
      </c>
      <c r="BE91" s="6">
        <f t="shared" si="225"/>
        <v>0</v>
      </c>
      <c r="BF91" s="6" t="str">
        <f t="shared" si="226"/>
        <v/>
      </c>
      <c r="BG91" s="4">
        <f t="shared" si="227"/>
        <v>0</v>
      </c>
      <c r="BH91" s="4">
        <f t="shared" si="228"/>
        <v>0</v>
      </c>
      <c r="BI91" s="4" t="str">
        <f t="shared" si="229"/>
        <v/>
      </c>
      <c r="BJ91" s="4" t="str">
        <f t="shared" si="230"/>
        <v/>
      </c>
      <c r="BK91" s="11">
        <f t="shared" si="160"/>
        <v>0</v>
      </c>
      <c r="BL91" s="4" t="str">
        <f t="shared" si="213"/>
        <v/>
      </c>
      <c r="BM91" s="4">
        <v>5</v>
      </c>
      <c r="BN91" s="4" t="str">
        <f t="shared" si="161"/>
        <v xml:space="preserve"> </v>
      </c>
      <c r="BO91" s="4" t="str">
        <f t="shared" si="231"/>
        <v xml:space="preserve">  </v>
      </c>
      <c r="BP91" s="4" t="str">
        <f t="shared" si="163"/>
        <v/>
      </c>
      <c r="BQ91" s="4" t="str">
        <f t="shared" si="164"/>
        <v/>
      </c>
      <c r="BR91" s="4" t="str">
        <f t="shared" si="165"/>
        <v/>
      </c>
      <c r="BS91" s="4" t="str">
        <f t="shared" si="166"/>
        <v/>
      </c>
      <c r="BT91" s="4" t="str">
        <f t="shared" si="167"/>
        <v/>
      </c>
      <c r="BU91" s="4" t="str">
        <f t="shared" si="168"/>
        <v/>
      </c>
      <c r="BV91" s="4" t="str">
        <f t="shared" si="169"/>
        <v/>
      </c>
      <c r="BW91" s="4" t="str">
        <f t="shared" si="170"/>
        <v/>
      </c>
      <c r="BX91" s="4" t="str">
        <f t="shared" si="171"/>
        <v/>
      </c>
      <c r="BY91" s="4" t="str">
        <f t="shared" si="172"/>
        <v/>
      </c>
      <c r="BZ91" s="4" t="str">
        <f t="shared" si="173"/>
        <v/>
      </c>
      <c r="CA91" s="4" t="str">
        <f t="shared" si="174"/>
        <v/>
      </c>
      <c r="CB91" s="4" t="str">
        <f t="shared" si="175"/>
        <v/>
      </c>
      <c r="CC91" s="4" t="str">
        <f t="shared" si="176"/>
        <v/>
      </c>
      <c r="CD91" s="4" t="str">
        <f t="shared" si="177"/>
        <v/>
      </c>
      <c r="CE91" s="4" t="str">
        <f t="shared" si="178"/>
        <v/>
      </c>
      <c r="CF91" s="4" t="str">
        <f t="shared" si="179"/>
        <v/>
      </c>
      <c r="CG91" s="4" t="str">
        <f t="shared" si="180"/>
        <v/>
      </c>
      <c r="CH91" s="4" t="str">
        <f t="shared" si="181"/>
        <v/>
      </c>
      <c r="CI91" s="4" t="str">
        <f t="shared" si="182"/>
        <v/>
      </c>
      <c r="CJ91" s="4" t="str">
        <f t="shared" si="183"/>
        <v/>
      </c>
      <c r="CK91" s="4" t="str">
        <f t="shared" si="184"/>
        <v/>
      </c>
      <c r="CL91" s="4" t="str">
        <f t="shared" si="185"/>
        <v/>
      </c>
      <c r="CM91" s="4" t="str">
        <f t="shared" si="214"/>
        <v/>
      </c>
      <c r="CN91" s="4" t="str">
        <f t="shared" si="215"/>
        <v/>
      </c>
      <c r="CO91" s="4" t="str">
        <f t="shared" si="216"/>
        <v/>
      </c>
      <c r="CP91" s="4" t="str">
        <f t="shared" si="217"/>
        <v/>
      </c>
      <c r="CQ91" s="4" t="str">
        <f t="shared" si="218"/>
        <v/>
      </c>
      <c r="CR91" s="4" t="str">
        <f t="shared" si="219"/>
        <v/>
      </c>
      <c r="CS91" s="4" t="str">
        <f t="shared" si="220"/>
        <v/>
      </c>
      <c r="CT91" s="4" t="str">
        <f t="shared" si="221"/>
        <v/>
      </c>
      <c r="CU91" s="4" t="str">
        <f t="shared" si="222"/>
        <v/>
      </c>
      <c r="CV91" s="4" t="str">
        <f t="shared" si="223"/>
        <v/>
      </c>
      <c r="CW91" s="4" t="str">
        <f t="shared" si="224"/>
        <v/>
      </c>
      <c r="CX91" s="4">
        <f t="shared" si="186"/>
        <v>0</v>
      </c>
      <c r="CY91" s="4" t="str">
        <f t="shared" si="187"/>
        <v>999:99.99</v>
      </c>
      <c r="CZ91" s="4" t="str">
        <f t="shared" si="188"/>
        <v>999:99.99</v>
      </c>
      <c r="DA91" s="4" t="str">
        <f t="shared" si="189"/>
        <v>999:99.99</v>
      </c>
      <c r="DB91" s="4" t="str">
        <f t="shared" si="190"/>
        <v>999:99.99</v>
      </c>
      <c r="DC91" s="4" t="str">
        <f t="shared" si="191"/>
        <v>999:99.99</v>
      </c>
      <c r="DD91" s="4" t="str">
        <f t="shared" si="192"/>
        <v>999:99.99</v>
      </c>
      <c r="DE91" s="4" t="str">
        <f t="shared" si="193"/>
        <v>999:99.99</v>
      </c>
      <c r="DF91" s="4" t="str">
        <f t="shared" si="194"/>
        <v>999:99.99</v>
      </c>
      <c r="DG91" s="4" t="str">
        <f t="shared" si="195"/>
        <v>999:99.99</v>
      </c>
      <c r="DH91" s="4" t="str">
        <f t="shared" si="196"/>
        <v>999:99.99</v>
      </c>
      <c r="DI91" s="4" t="str">
        <f t="shared" si="197"/>
        <v>999:99.99</v>
      </c>
      <c r="DJ91" s="4">
        <f t="shared" si="232"/>
        <v>0</v>
      </c>
      <c r="DK91" s="4">
        <f t="shared" si="233"/>
        <v>0</v>
      </c>
      <c r="DL91" s="4">
        <f t="shared" si="234"/>
        <v>0</v>
      </c>
      <c r="DM91" s="4" t="str">
        <f t="shared" si="201"/>
        <v>19000100</v>
      </c>
      <c r="DN91" s="4" t="str">
        <f t="shared" si="202"/>
        <v/>
      </c>
      <c r="DU91" s="4" t="str">
        <f t="shared" si="203"/>
        <v/>
      </c>
      <c r="DV91" s="4" t="str">
        <f t="shared" si="204"/>
        <v/>
      </c>
    </row>
    <row r="92" spans="1:126" ht="16.5" customHeight="1">
      <c r="A92" s="7" t="str">
        <f t="shared" si="205"/>
        <v/>
      </c>
      <c r="B92" s="83"/>
      <c r="C92" s="7" t="s">
        <v>192</v>
      </c>
      <c r="D92" s="84"/>
      <c r="E92" s="84"/>
      <c r="F92" s="84"/>
      <c r="G92" s="84"/>
      <c r="H92" s="149" t="str">
        <f t="shared" si="211"/>
        <v/>
      </c>
      <c r="I92" s="129"/>
      <c r="J92" s="114"/>
      <c r="K92" s="164"/>
      <c r="L92" s="129"/>
      <c r="M92" s="114"/>
      <c r="N92" s="164"/>
      <c r="O92" s="129"/>
      <c r="P92" s="114"/>
      <c r="Q92" s="164"/>
      <c r="R92" s="129"/>
      <c r="S92" s="114"/>
      <c r="T92" s="164"/>
      <c r="U92" s="129"/>
      <c r="V92" s="114"/>
      <c r="W92" s="164"/>
      <c r="X92" s="129"/>
      <c r="Y92" s="114"/>
      <c r="Z92" s="164"/>
      <c r="AA92" s="129"/>
      <c r="AB92" s="114"/>
      <c r="AC92" s="164"/>
      <c r="AD92" s="129"/>
      <c r="AE92" s="114"/>
      <c r="AF92" s="164"/>
      <c r="AG92" s="129"/>
      <c r="AH92" s="114"/>
      <c r="AI92" s="164"/>
      <c r="AJ92" s="129"/>
      <c r="AK92" s="114"/>
      <c r="AL92" s="129"/>
      <c r="AM92" s="114"/>
      <c r="AN92" s="7" t="str">
        <f t="shared" si="143"/>
        <v/>
      </c>
      <c r="AO92" s="154" t="str">
        <f t="shared" si="144"/>
        <v/>
      </c>
      <c r="AP92" s="154" t="str">
        <f>IF(B92="","",IF(DN92&gt;17,"一般",IF(ISERROR(VLOOKUP(DN92,DO$6:$DP$22,2,0)),"",VLOOKUP(DN92,DO$6:$DP$22,2,0))))</f>
        <v/>
      </c>
      <c r="AQ92" s="150" t="str">
        <f t="shared" si="212"/>
        <v/>
      </c>
      <c r="AR92" s="11">
        <f t="shared" si="145"/>
        <v>0</v>
      </c>
      <c r="AS92" s="11">
        <f t="shared" si="146"/>
        <v>0</v>
      </c>
      <c r="AT92" s="11">
        <f t="shared" si="147"/>
        <v>0</v>
      </c>
      <c r="AU92" s="11">
        <f t="shared" si="148"/>
        <v>0</v>
      </c>
      <c r="AV92" s="11">
        <f t="shared" si="149"/>
        <v>0</v>
      </c>
      <c r="AW92" s="11">
        <f t="shared" si="150"/>
        <v>0</v>
      </c>
      <c r="AX92" s="11">
        <f t="shared" si="151"/>
        <v>0</v>
      </c>
      <c r="AY92" s="11">
        <f t="shared" si="152"/>
        <v>0</v>
      </c>
      <c r="AZ92" s="11">
        <f t="shared" si="153"/>
        <v>0</v>
      </c>
      <c r="BA92" s="11">
        <f t="shared" si="154"/>
        <v>0</v>
      </c>
      <c r="BB92" s="11">
        <f t="shared" si="155"/>
        <v>0</v>
      </c>
      <c r="BC92" s="4" t="str">
        <f t="shared" si="156"/>
        <v/>
      </c>
      <c r="BD92" s="4" t="str">
        <f t="shared" si="157"/>
        <v/>
      </c>
      <c r="BE92" s="6">
        <f t="shared" si="225"/>
        <v>0</v>
      </c>
      <c r="BF92" s="6" t="str">
        <f t="shared" si="226"/>
        <v/>
      </c>
      <c r="BG92" s="4">
        <f t="shared" si="227"/>
        <v>0</v>
      </c>
      <c r="BH92" s="4">
        <f t="shared" si="228"/>
        <v>0</v>
      </c>
      <c r="BI92" s="4" t="str">
        <f t="shared" si="229"/>
        <v/>
      </c>
      <c r="BJ92" s="4" t="str">
        <f t="shared" si="230"/>
        <v/>
      </c>
      <c r="BK92" s="11">
        <f t="shared" si="160"/>
        <v>0</v>
      </c>
      <c r="BL92" s="4" t="str">
        <f t="shared" si="213"/>
        <v/>
      </c>
      <c r="BM92" s="4">
        <v>5</v>
      </c>
      <c r="BN92" s="4" t="str">
        <f t="shared" si="161"/>
        <v xml:space="preserve"> </v>
      </c>
      <c r="BO92" s="4" t="str">
        <f t="shared" si="231"/>
        <v xml:space="preserve">  </v>
      </c>
      <c r="BP92" s="4" t="str">
        <f t="shared" si="163"/>
        <v/>
      </c>
      <c r="BQ92" s="4" t="str">
        <f t="shared" si="164"/>
        <v/>
      </c>
      <c r="BR92" s="4" t="str">
        <f t="shared" si="165"/>
        <v/>
      </c>
      <c r="BS92" s="4" t="str">
        <f t="shared" si="166"/>
        <v/>
      </c>
      <c r="BT92" s="4" t="str">
        <f t="shared" si="167"/>
        <v/>
      </c>
      <c r="BU92" s="4" t="str">
        <f t="shared" si="168"/>
        <v/>
      </c>
      <c r="BV92" s="4" t="str">
        <f t="shared" si="169"/>
        <v/>
      </c>
      <c r="BW92" s="4" t="str">
        <f t="shared" si="170"/>
        <v/>
      </c>
      <c r="BX92" s="4" t="str">
        <f t="shared" si="171"/>
        <v/>
      </c>
      <c r="BY92" s="4" t="str">
        <f t="shared" si="172"/>
        <v/>
      </c>
      <c r="BZ92" s="4" t="str">
        <f t="shared" si="173"/>
        <v/>
      </c>
      <c r="CA92" s="4" t="str">
        <f t="shared" si="174"/>
        <v/>
      </c>
      <c r="CB92" s="4" t="str">
        <f t="shared" si="175"/>
        <v/>
      </c>
      <c r="CC92" s="4" t="str">
        <f t="shared" si="176"/>
        <v/>
      </c>
      <c r="CD92" s="4" t="str">
        <f t="shared" si="177"/>
        <v/>
      </c>
      <c r="CE92" s="4" t="str">
        <f t="shared" si="178"/>
        <v/>
      </c>
      <c r="CF92" s="4" t="str">
        <f t="shared" si="179"/>
        <v/>
      </c>
      <c r="CG92" s="4" t="str">
        <f t="shared" si="180"/>
        <v/>
      </c>
      <c r="CH92" s="4" t="str">
        <f t="shared" si="181"/>
        <v/>
      </c>
      <c r="CI92" s="4" t="str">
        <f t="shared" si="182"/>
        <v/>
      </c>
      <c r="CJ92" s="4" t="str">
        <f t="shared" si="183"/>
        <v/>
      </c>
      <c r="CK92" s="4" t="str">
        <f t="shared" si="184"/>
        <v/>
      </c>
      <c r="CL92" s="4" t="str">
        <f t="shared" si="185"/>
        <v/>
      </c>
      <c r="CM92" s="4" t="str">
        <f t="shared" si="214"/>
        <v/>
      </c>
      <c r="CN92" s="4" t="str">
        <f t="shared" si="215"/>
        <v/>
      </c>
      <c r="CO92" s="4" t="str">
        <f t="shared" si="216"/>
        <v/>
      </c>
      <c r="CP92" s="4" t="str">
        <f t="shared" si="217"/>
        <v/>
      </c>
      <c r="CQ92" s="4" t="str">
        <f t="shared" si="218"/>
        <v/>
      </c>
      <c r="CR92" s="4" t="str">
        <f t="shared" si="219"/>
        <v/>
      </c>
      <c r="CS92" s="4" t="str">
        <f t="shared" si="220"/>
        <v/>
      </c>
      <c r="CT92" s="4" t="str">
        <f t="shared" si="221"/>
        <v/>
      </c>
      <c r="CU92" s="4" t="str">
        <f t="shared" si="222"/>
        <v/>
      </c>
      <c r="CV92" s="4" t="str">
        <f t="shared" si="223"/>
        <v/>
      </c>
      <c r="CW92" s="4" t="str">
        <f t="shared" si="224"/>
        <v/>
      </c>
      <c r="CX92" s="4">
        <f t="shared" si="186"/>
        <v>0</v>
      </c>
      <c r="CY92" s="4" t="str">
        <f t="shared" si="187"/>
        <v>999:99.99</v>
      </c>
      <c r="CZ92" s="4" t="str">
        <f t="shared" si="188"/>
        <v>999:99.99</v>
      </c>
      <c r="DA92" s="4" t="str">
        <f t="shared" si="189"/>
        <v>999:99.99</v>
      </c>
      <c r="DB92" s="4" t="str">
        <f t="shared" si="190"/>
        <v>999:99.99</v>
      </c>
      <c r="DC92" s="4" t="str">
        <f t="shared" si="191"/>
        <v>999:99.99</v>
      </c>
      <c r="DD92" s="4" t="str">
        <f t="shared" si="192"/>
        <v>999:99.99</v>
      </c>
      <c r="DE92" s="4" t="str">
        <f t="shared" si="193"/>
        <v>999:99.99</v>
      </c>
      <c r="DF92" s="4" t="str">
        <f t="shared" si="194"/>
        <v>999:99.99</v>
      </c>
      <c r="DG92" s="4" t="str">
        <f t="shared" si="195"/>
        <v>999:99.99</v>
      </c>
      <c r="DH92" s="4" t="str">
        <f t="shared" si="196"/>
        <v>999:99.99</v>
      </c>
      <c r="DI92" s="4" t="str">
        <f t="shared" si="197"/>
        <v>999:99.99</v>
      </c>
      <c r="DJ92" s="4">
        <f t="shared" si="232"/>
        <v>0</v>
      </c>
      <c r="DK92" s="4">
        <f t="shared" si="233"/>
        <v>0</v>
      </c>
      <c r="DL92" s="4">
        <f t="shared" si="234"/>
        <v>0</v>
      </c>
      <c r="DM92" s="4" t="str">
        <f t="shared" si="201"/>
        <v>19000100</v>
      </c>
      <c r="DN92" s="4" t="str">
        <f t="shared" si="202"/>
        <v/>
      </c>
      <c r="DU92" s="4" t="str">
        <f t="shared" si="203"/>
        <v/>
      </c>
      <c r="DV92" s="4" t="str">
        <f t="shared" si="204"/>
        <v/>
      </c>
    </row>
    <row r="93" spans="1:126" ht="16.5" customHeight="1">
      <c r="A93" s="7" t="str">
        <f t="shared" si="205"/>
        <v/>
      </c>
      <c r="B93" s="83"/>
      <c r="C93" s="7" t="s">
        <v>192</v>
      </c>
      <c r="D93" s="84"/>
      <c r="E93" s="84"/>
      <c r="F93" s="84"/>
      <c r="G93" s="84"/>
      <c r="H93" s="149" t="str">
        <f t="shared" si="211"/>
        <v/>
      </c>
      <c r="I93" s="129"/>
      <c r="J93" s="114"/>
      <c r="K93" s="164"/>
      <c r="L93" s="129"/>
      <c r="M93" s="114"/>
      <c r="N93" s="164"/>
      <c r="O93" s="129"/>
      <c r="P93" s="114"/>
      <c r="Q93" s="164"/>
      <c r="R93" s="129"/>
      <c r="S93" s="114"/>
      <c r="T93" s="164"/>
      <c r="U93" s="129"/>
      <c r="V93" s="114"/>
      <c r="W93" s="164"/>
      <c r="X93" s="129"/>
      <c r="Y93" s="114"/>
      <c r="Z93" s="164"/>
      <c r="AA93" s="129"/>
      <c r="AB93" s="114"/>
      <c r="AC93" s="164"/>
      <c r="AD93" s="129"/>
      <c r="AE93" s="114"/>
      <c r="AF93" s="164"/>
      <c r="AG93" s="129"/>
      <c r="AH93" s="114"/>
      <c r="AI93" s="164"/>
      <c r="AJ93" s="129"/>
      <c r="AK93" s="114"/>
      <c r="AL93" s="129"/>
      <c r="AM93" s="114"/>
      <c r="AN93" s="7" t="str">
        <f t="shared" si="143"/>
        <v/>
      </c>
      <c r="AO93" s="154" t="str">
        <f t="shared" si="144"/>
        <v/>
      </c>
      <c r="AP93" s="154" t="str">
        <f>IF(B93="","",IF(DN93&gt;17,"一般",IF(ISERROR(VLOOKUP(DN93,DO$6:$DP$22,2,0)),"",VLOOKUP(DN93,DO$6:$DP$22,2,0))))</f>
        <v/>
      </c>
      <c r="AQ93" s="150" t="str">
        <f t="shared" si="212"/>
        <v/>
      </c>
      <c r="AR93" s="11">
        <f t="shared" si="145"/>
        <v>0</v>
      </c>
      <c r="AS93" s="11">
        <f t="shared" si="146"/>
        <v>0</v>
      </c>
      <c r="AT93" s="11">
        <f t="shared" si="147"/>
        <v>0</v>
      </c>
      <c r="AU93" s="11">
        <f t="shared" si="148"/>
        <v>0</v>
      </c>
      <c r="AV93" s="11">
        <f t="shared" si="149"/>
        <v>0</v>
      </c>
      <c r="AW93" s="11">
        <f t="shared" si="150"/>
        <v>0</v>
      </c>
      <c r="AX93" s="11">
        <f t="shared" si="151"/>
        <v>0</v>
      </c>
      <c r="AY93" s="11">
        <f t="shared" si="152"/>
        <v>0</v>
      </c>
      <c r="AZ93" s="11">
        <f t="shared" si="153"/>
        <v>0</v>
      </c>
      <c r="BA93" s="11">
        <f t="shared" si="154"/>
        <v>0</v>
      </c>
      <c r="BB93" s="11">
        <f t="shared" si="155"/>
        <v>0</v>
      </c>
      <c r="BC93" s="4" t="str">
        <f t="shared" si="156"/>
        <v/>
      </c>
      <c r="BD93" s="4" t="str">
        <f t="shared" si="157"/>
        <v/>
      </c>
      <c r="BE93" s="6">
        <f t="shared" si="225"/>
        <v>0</v>
      </c>
      <c r="BF93" s="6" t="str">
        <f t="shared" si="226"/>
        <v/>
      </c>
      <c r="BG93" s="4">
        <f t="shared" si="227"/>
        <v>0</v>
      </c>
      <c r="BH93" s="4">
        <f t="shared" si="228"/>
        <v>0</v>
      </c>
      <c r="BI93" s="4" t="str">
        <f t="shared" si="229"/>
        <v/>
      </c>
      <c r="BJ93" s="4" t="str">
        <f t="shared" si="230"/>
        <v/>
      </c>
      <c r="BK93" s="11">
        <f t="shared" si="160"/>
        <v>0</v>
      </c>
      <c r="BL93" s="4" t="str">
        <f t="shared" si="213"/>
        <v/>
      </c>
      <c r="BM93" s="4">
        <v>5</v>
      </c>
      <c r="BN93" s="4" t="str">
        <f t="shared" si="161"/>
        <v xml:space="preserve"> </v>
      </c>
      <c r="BO93" s="4" t="str">
        <f t="shared" si="231"/>
        <v xml:space="preserve">  </v>
      </c>
      <c r="BP93" s="4" t="str">
        <f t="shared" si="163"/>
        <v/>
      </c>
      <c r="BQ93" s="4" t="str">
        <f t="shared" si="164"/>
        <v/>
      </c>
      <c r="BR93" s="4" t="str">
        <f t="shared" si="165"/>
        <v/>
      </c>
      <c r="BS93" s="4" t="str">
        <f t="shared" si="166"/>
        <v/>
      </c>
      <c r="BT93" s="4" t="str">
        <f t="shared" si="167"/>
        <v/>
      </c>
      <c r="BU93" s="4" t="str">
        <f t="shared" si="168"/>
        <v/>
      </c>
      <c r="BV93" s="4" t="str">
        <f t="shared" si="169"/>
        <v/>
      </c>
      <c r="BW93" s="4" t="str">
        <f t="shared" si="170"/>
        <v/>
      </c>
      <c r="BX93" s="4" t="str">
        <f t="shared" si="171"/>
        <v/>
      </c>
      <c r="BY93" s="4" t="str">
        <f t="shared" si="172"/>
        <v/>
      </c>
      <c r="BZ93" s="4" t="str">
        <f t="shared" si="173"/>
        <v/>
      </c>
      <c r="CA93" s="4" t="str">
        <f t="shared" si="174"/>
        <v/>
      </c>
      <c r="CB93" s="4" t="str">
        <f t="shared" si="175"/>
        <v/>
      </c>
      <c r="CC93" s="4" t="str">
        <f t="shared" si="176"/>
        <v/>
      </c>
      <c r="CD93" s="4" t="str">
        <f t="shared" si="177"/>
        <v/>
      </c>
      <c r="CE93" s="4" t="str">
        <f t="shared" si="178"/>
        <v/>
      </c>
      <c r="CF93" s="4" t="str">
        <f t="shared" si="179"/>
        <v/>
      </c>
      <c r="CG93" s="4" t="str">
        <f t="shared" si="180"/>
        <v/>
      </c>
      <c r="CH93" s="4" t="str">
        <f t="shared" si="181"/>
        <v/>
      </c>
      <c r="CI93" s="4" t="str">
        <f t="shared" si="182"/>
        <v/>
      </c>
      <c r="CJ93" s="4" t="str">
        <f t="shared" si="183"/>
        <v/>
      </c>
      <c r="CK93" s="4" t="str">
        <f t="shared" si="184"/>
        <v/>
      </c>
      <c r="CL93" s="4" t="str">
        <f t="shared" si="185"/>
        <v/>
      </c>
      <c r="CM93" s="4" t="str">
        <f t="shared" si="214"/>
        <v/>
      </c>
      <c r="CN93" s="4" t="str">
        <f t="shared" si="215"/>
        <v/>
      </c>
      <c r="CO93" s="4" t="str">
        <f t="shared" si="216"/>
        <v/>
      </c>
      <c r="CP93" s="4" t="str">
        <f t="shared" si="217"/>
        <v/>
      </c>
      <c r="CQ93" s="4" t="str">
        <f t="shared" si="218"/>
        <v/>
      </c>
      <c r="CR93" s="4" t="str">
        <f t="shared" si="219"/>
        <v/>
      </c>
      <c r="CS93" s="4" t="str">
        <f t="shared" si="220"/>
        <v/>
      </c>
      <c r="CT93" s="4" t="str">
        <f t="shared" si="221"/>
        <v/>
      </c>
      <c r="CU93" s="4" t="str">
        <f t="shared" si="222"/>
        <v/>
      </c>
      <c r="CV93" s="4" t="str">
        <f t="shared" si="223"/>
        <v/>
      </c>
      <c r="CW93" s="4" t="str">
        <f t="shared" si="224"/>
        <v/>
      </c>
      <c r="CX93" s="4">
        <f t="shared" si="186"/>
        <v>0</v>
      </c>
      <c r="CY93" s="4" t="str">
        <f t="shared" si="187"/>
        <v>999:99.99</v>
      </c>
      <c r="CZ93" s="4" t="str">
        <f t="shared" si="188"/>
        <v>999:99.99</v>
      </c>
      <c r="DA93" s="4" t="str">
        <f t="shared" si="189"/>
        <v>999:99.99</v>
      </c>
      <c r="DB93" s="4" t="str">
        <f t="shared" si="190"/>
        <v>999:99.99</v>
      </c>
      <c r="DC93" s="4" t="str">
        <f t="shared" si="191"/>
        <v>999:99.99</v>
      </c>
      <c r="DD93" s="4" t="str">
        <f t="shared" si="192"/>
        <v>999:99.99</v>
      </c>
      <c r="DE93" s="4" t="str">
        <f t="shared" si="193"/>
        <v>999:99.99</v>
      </c>
      <c r="DF93" s="4" t="str">
        <f t="shared" si="194"/>
        <v>999:99.99</v>
      </c>
      <c r="DG93" s="4" t="str">
        <f t="shared" si="195"/>
        <v>999:99.99</v>
      </c>
      <c r="DH93" s="4" t="str">
        <f t="shared" si="196"/>
        <v>999:99.99</v>
      </c>
      <c r="DI93" s="4" t="str">
        <f t="shared" si="197"/>
        <v>999:99.99</v>
      </c>
      <c r="DJ93" s="4">
        <f t="shared" si="232"/>
        <v>0</v>
      </c>
      <c r="DK93" s="4">
        <f t="shared" si="233"/>
        <v>0</v>
      </c>
      <c r="DL93" s="4">
        <f t="shared" si="234"/>
        <v>0</v>
      </c>
      <c r="DM93" s="4" t="str">
        <f t="shared" si="201"/>
        <v>19000100</v>
      </c>
      <c r="DN93" s="4" t="str">
        <f t="shared" si="202"/>
        <v/>
      </c>
      <c r="DU93" s="4" t="str">
        <f t="shared" si="203"/>
        <v/>
      </c>
      <c r="DV93" s="4" t="str">
        <f t="shared" si="204"/>
        <v/>
      </c>
    </row>
    <row r="94" spans="1:126" ht="16.5" customHeight="1">
      <c r="A94" s="7" t="str">
        <f t="shared" si="205"/>
        <v/>
      </c>
      <c r="B94" s="83"/>
      <c r="C94" s="7" t="s">
        <v>192</v>
      </c>
      <c r="D94" s="84"/>
      <c r="E94" s="84"/>
      <c r="F94" s="84"/>
      <c r="G94" s="84"/>
      <c r="H94" s="149" t="str">
        <f t="shared" si="211"/>
        <v/>
      </c>
      <c r="I94" s="129"/>
      <c r="J94" s="114"/>
      <c r="K94" s="164"/>
      <c r="L94" s="129"/>
      <c r="M94" s="114"/>
      <c r="N94" s="164"/>
      <c r="O94" s="129"/>
      <c r="P94" s="114"/>
      <c r="Q94" s="164"/>
      <c r="R94" s="129"/>
      <c r="S94" s="114"/>
      <c r="T94" s="164"/>
      <c r="U94" s="129"/>
      <c r="V94" s="114"/>
      <c r="W94" s="164"/>
      <c r="X94" s="129"/>
      <c r="Y94" s="114"/>
      <c r="Z94" s="164"/>
      <c r="AA94" s="129"/>
      <c r="AB94" s="114"/>
      <c r="AC94" s="164"/>
      <c r="AD94" s="129"/>
      <c r="AE94" s="114"/>
      <c r="AF94" s="164"/>
      <c r="AG94" s="129"/>
      <c r="AH94" s="114"/>
      <c r="AI94" s="164"/>
      <c r="AJ94" s="129"/>
      <c r="AK94" s="114"/>
      <c r="AL94" s="129"/>
      <c r="AM94" s="114"/>
      <c r="AN94" s="7" t="str">
        <f t="shared" si="143"/>
        <v/>
      </c>
      <c r="AO94" s="154" t="str">
        <f t="shared" si="144"/>
        <v/>
      </c>
      <c r="AP94" s="154" t="str">
        <f>IF(B94="","",IF(DN94&gt;17,"一般",IF(ISERROR(VLOOKUP(DN94,DO$6:$DP$22,2,0)),"",VLOOKUP(DN94,DO$6:$DP$22,2,0))))</f>
        <v/>
      </c>
      <c r="AQ94" s="150" t="str">
        <f t="shared" si="212"/>
        <v/>
      </c>
      <c r="AR94" s="11">
        <f t="shared" si="145"/>
        <v>0</v>
      </c>
      <c r="AS94" s="11">
        <f t="shared" si="146"/>
        <v>0</v>
      </c>
      <c r="AT94" s="11">
        <f t="shared" si="147"/>
        <v>0</v>
      </c>
      <c r="AU94" s="11">
        <f t="shared" si="148"/>
        <v>0</v>
      </c>
      <c r="AV94" s="11">
        <f t="shared" si="149"/>
        <v>0</v>
      </c>
      <c r="AW94" s="11">
        <f t="shared" si="150"/>
        <v>0</v>
      </c>
      <c r="AX94" s="11">
        <f t="shared" si="151"/>
        <v>0</v>
      </c>
      <c r="AY94" s="11">
        <f t="shared" si="152"/>
        <v>0</v>
      </c>
      <c r="AZ94" s="11">
        <f t="shared" si="153"/>
        <v>0</v>
      </c>
      <c r="BA94" s="11">
        <f t="shared" si="154"/>
        <v>0</v>
      </c>
      <c r="BB94" s="11">
        <f t="shared" si="155"/>
        <v>0</v>
      </c>
      <c r="BC94" s="4" t="str">
        <f t="shared" si="156"/>
        <v/>
      </c>
      <c r="BD94" s="4" t="str">
        <f t="shared" si="157"/>
        <v/>
      </c>
      <c r="BE94" s="6">
        <f t="shared" si="225"/>
        <v>0</v>
      </c>
      <c r="BF94" s="6" t="str">
        <f t="shared" si="226"/>
        <v/>
      </c>
      <c r="BG94" s="4">
        <f t="shared" si="227"/>
        <v>0</v>
      </c>
      <c r="BH94" s="4">
        <f t="shared" si="228"/>
        <v>0</v>
      </c>
      <c r="BI94" s="4" t="str">
        <f t="shared" si="229"/>
        <v/>
      </c>
      <c r="BJ94" s="4" t="str">
        <f t="shared" si="230"/>
        <v/>
      </c>
      <c r="BK94" s="11">
        <f t="shared" si="160"/>
        <v>0</v>
      </c>
      <c r="BL94" s="4" t="str">
        <f t="shared" si="213"/>
        <v/>
      </c>
      <c r="BM94" s="4">
        <v>5</v>
      </c>
      <c r="BN94" s="4" t="str">
        <f t="shared" si="161"/>
        <v xml:space="preserve"> </v>
      </c>
      <c r="BO94" s="4" t="str">
        <f t="shared" si="231"/>
        <v xml:space="preserve">  </v>
      </c>
      <c r="BP94" s="4" t="str">
        <f t="shared" si="163"/>
        <v/>
      </c>
      <c r="BQ94" s="4" t="str">
        <f t="shared" si="164"/>
        <v/>
      </c>
      <c r="BR94" s="4" t="str">
        <f t="shared" si="165"/>
        <v/>
      </c>
      <c r="BS94" s="4" t="str">
        <f t="shared" si="166"/>
        <v/>
      </c>
      <c r="BT94" s="4" t="str">
        <f t="shared" si="167"/>
        <v/>
      </c>
      <c r="BU94" s="4" t="str">
        <f t="shared" si="168"/>
        <v/>
      </c>
      <c r="BV94" s="4" t="str">
        <f t="shared" si="169"/>
        <v/>
      </c>
      <c r="BW94" s="4" t="str">
        <f t="shared" si="170"/>
        <v/>
      </c>
      <c r="BX94" s="4" t="str">
        <f t="shared" si="171"/>
        <v/>
      </c>
      <c r="BY94" s="4" t="str">
        <f t="shared" si="172"/>
        <v/>
      </c>
      <c r="BZ94" s="4" t="str">
        <f t="shared" si="173"/>
        <v/>
      </c>
      <c r="CA94" s="4" t="str">
        <f t="shared" si="174"/>
        <v/>
      </c>
      <c r="CB94" s="4" t="str">
        <f t="shared" si="175"/>
        <v/>
      </c>
      <c r="CC94" s="4" t="str">
        <f t="shared" si="176"/>
        <v/>
      </c>
      <c r="CD94" s="4" t="str">
        <f t="shared" si="177"/>
        <v/>
      </c>
      <c r="CE94" s="4" t="str">
        <f t="shared" si="178"/>
        <v/>
      </c>
      <c r="CF94" s="4" t="str">
        <f t="shared" si="179"/>
        <v/>
      </c>
      <c r="CG94" s="4" t="str">
        <f t="shared" si="180"/>
        <v/>
      </c>
      <c r="CH94" s="4" t="str">
        <f t="shared" si="181"/>
        <v/>
      </c>
      <c r="CI94" s="4" t="str">
        <f t="shared" si="182"/>
        <v/>
      </c>
      <c r="CJ94" s="4" t="str">
        <f t="shared" si="183"/>
        <v/>
      </c>
      <c r="CK94" s="4" t="str">
        <f t="shared" si="184"/>
        <v/>
      </c>
      <c r="CL94" s="4" t="str">
        <f t="shared" si="185"/>
        <v/>
      </c>
      <c r="CM94" s="4" t="str">
        <f t="shared" si="214"/>
        <v/>
      </c>
      <c r="CN94" s="4" t="str">
        <f t="shared" si="215"/>
        <v/>
      </c>
      <c r="CO94" s="4" t="str">
        <f t="shared" si="216"/>
        <v/>
      </c>
      <c r="CP94" s="4" t="str">
        <f t="shared" si="217"/>
        <v/>
      </c>
      <c r="CQ94" s="4" t="str">
        <f t="shared" si="218"/>
        <v/>
      </c>
      <c r="CR94" s="4" t="str">
        <f t="shared" si="219"/>
        <v/>
      </c>
      <c r="CS94" s="4" t="str">
        <f t="shared" si="220"/>
        <v/>
      </c>
      <c r="CT94" s="4" t="str">
        <f t="shared" si="221"/>
        <v/>
      </c>
      <c r="CU94" s="4" t="str">
        <f t="shared" si="222"/>
        <v/>
      </c>
      <c r="CV94" s="4" t="str">
        <f t="shared" si="223"/>
        <v/>
      </c>
      <c r="CW94" s="4" t="str">
        <f t="shared" si="224"/>
        <v/>
      </c>
      <c r="CX94" s="4">
        <f t="shared" si="186"/>
        <v>0</v>
      </c>
      <c r="CY94" s="4" t="str">
        <f t="shared" si="187"/>
        <v>999:99.99</v>
      </c>
      <c r="CZ94" s="4" t="str">
        <f t="shared" si="188"/>
        <v>999:99.99</v>
      </c>
      <c r="DA94" s="4" t="str">
        <f t="shared" si="189"/>
        <v>999:99.99</v>
      </c>
      <c r="DB94" s="4" t="str">
        <f t="shared" si="190"/>
        <v>999:99.99</v>
      </c>
      <c r="DC94" s="4" t="str">
        <f t="shared" si="191"/>
        <v>999:99.99</v>
      </c>
      <c r="DD94" s="4" t="str">
        <f t="shared" si="192"/>
        <v>999:99.99</v>
      </c>
      <c r="DE94" s="4" t="str">
        <f t="shared" si="193"/>
        <v>999:99.99</v>
      </c>
      <c r="DF94" s="4" t="str">
        <f t="shared" si="194"/>
        <v>999:99.99</v>
      </c>
      <c r="DG94" s="4" t="str">
        <f t="shared" si="195"/>
        <v>999:99.99</v>
      </c>
      <c r="DH94" s="4" t="str">
        <f t="shared" si="196"/>
        <v>999:99.99</v>
      </c>
      <c r="DI94" s="4" t="str">
        <f t="shared" si="197"/>
        <v>999:99.99</v>
      </c>
      <c r="DJ94" s="4">
        <f t="shared" si="232"/>
        <v>0</v>
      </c>
      <c r="DK94" s="4">
        <f t="shared" si="233"/>
        <v>0</v>
      </c>
      <c r="DL94" s="4">
        <f t="shared" si="234"/>
        <v>0</v>
      </c>
      <c r="DM94" s="4" t="str">
        <f t="shared" si="201"/>
        <v>19000100</v>
      </c>
      <c r="DN94" s="4" t="str">
        <f t="shared" si="202"/>
        <v/>
      </c>
      <c r="DU94" s="4" t="str">
        <f t="shared" si="203"/>
        <v/>
      </c>
      <c r="DV94" s="4" t="str">
        <f t="shared" si="204"/>
        <v/>
      </c>
    </row>
    <row r="95" spans="1:126" ht="16.5" customHeight="1">
      <c r="A95" s="7" t="str">
        <f t="shared" si="205"/>
        <v/>
      </c>
      <c r="B95" s="83"/>
      <c r="C95" s="7" t="s">
        <v>192</v>
      </c>
      <c r="D95" s="84"/>
      <c r="E95" s="84"/>
      <c r="F95" s="84"/>
      <c r="G95" s="84"/>
      <c r="H95" s="149" t="str">
        <f t="shared" si="211"/>
        <v/>
      </c>
      <c r="I95" s="129"/>
      <c r="J95" s="114"/>
      <c r="K95" s="164"/>
      <c r="L95" s="129"/>
      <c r="M95" s="114"/>
      <c r="N95" s="164"/>
      <c r="O95" s="129"/>
      <c r="P95" s="114"/>
      <c r="Q95" s="164"/>
      <c r="R95" s="129"/>
      <c r="S95" s="114"/>
      <c r="T95" s="164"/>
      <c r="U95" s="129"/>
      <c r="V95" s="114"/>
      <c r="W95" s="164"/>
      <c r="X95" s="129"/>
      <c r="Y95" s="114"/>
      <c r="Z95" s="164"/>
      <c r="AA95" s="129"/>
      <c r="AB95" s="114"/>
      <c r="AC95" s="164"/>
      <c r="AD95" s="129"/>
      <c r="AE95" s="114"/>
      <c r="AF95" s="164"/>
      <c r="AG95" s="129"/>
      <c r="AH95" s="114"/>
      <c r="AI95" s="164"/>
      <c r="AJ95" s="129"/>
      <c r="AK95" s="114"/>
      <c r="AL95" s="129"/>
      <c r="AM95" s="114"/>
      <c r="AN95" s="7" t="str">
        <f t="shared" si="143"/>
        <v/>
      </c>
      <c r="AO95" s="154" t="str">
        <f t="shared" si="144"/>
        <v/>
      </c>
      <c r="AP95" s="154" t="str">
        <f>IF(B95="","",IF(DN95&gt;17,"一般",IF(ISERROR(VLOOKUP(DN95,DO$6:$DP$22,2,0)),"",VLOOKUP(DN95,DO$6:$DP$22,2,0))))</f>
        <v/>
      </c>
      <c r="AQ95" s="150" t="str">
        <f t="shared" si="212"/>
        <v/>
      </c>
      <c r="AR95" s="11">
        <f t="shared" si="145"/>
        <v>0</v>
      </c>
      <c r="AS95" s="11">
        <f t="shared" si="146"/>
        <v>0</v>
      </c>
      <c r="AT95" s="11">
        <f t="shared" si="147"/>
        <v>0</v>
      </c>
      <c r="AU95" s="11">
        <f t="shared" si="148"/>
        <v>0</v>
      </c>
      <c r="AV95" s="11">
        <f t="shared" si="149"/>
        <v>0</v>
      </c>
      <c r="AW95" s="11">
        <f t="shared" si="150"/>
        <v>0</v>
      </c>
      <c r="AX95" s="11">
        <f t="shared" si="151"/>
        <v>0</v>
      </c>
      <c r="AY95" s="11">
        <f t="shared" si="152"/>
        <v>0</v>
      </c>
      <c r="AZ95" s="11">
        <f t="shared" si="153"/>
        <v>0</v>
      </c>
      <c r="BA95" s="11">
        <f t="shared" si="154"/>
        <v>0</v>
      </c>
      <c r="BB95" s="11">
        <f t="shared" si="155"/>
        <v>0</v>
      </c>
      <c r="BC95" s="4" t="str">
        <f t="shared" si="156"/>
        <v/>
      </c>
      <c r="BD95" s="4" t="str">
        <f t="shared" si="157"/>
        <v/>
      </c>
      <c r="BE95" s="6">
        <f t="shared" si="225"/>
        <v>0</v>
      </c>
      <c r="BF95" s="6" t="str">
        <f t="shared" si="226"/>
        <v/>
      </c>
      <c r="BG95" s="4">
        <f t="shared" si="227"/>
        <v>0</v>
      </c>
      <c r="BH95" s="4">
        <f t="shared" si="228"/>
        <v>0</v>
      </c>
      <c r="BI95" s="4" t="str">
        <f t="shared" si="229"/>
        <v/>
      </c>
      <c r="BJ95" s="4" t="str">
        <f t="shared" si="230"/>
        <v/>
      </c>
      <c r="BK95" s="11">
        <f t="shared" si="160"/>
        <v>0</v>
      </c>
      <c r="BL95" s="4" t="str">
        <f t="shared" si="213"/>
        <v/>
      </c>
      <c r="BM95" s="4">
        <v>5</v>
      </c>
      <c r="BN95" s="4" t="str">
        <f t="shared" si="161"/>
        <v xml:space="preserve"> </v>
      </c>
      <c r="BO95" s="4" t="str">
        <f t="shared" si="231"/>
        <v xml:space="preserve">  </v>
      </c>
      <c r="BP95" s="4" t="str">
        <f t="shared" si="163"/>
        <v/>
      </c>
      <c r="BQ95" s="4" t="str">
        <f t="shared" si="164"/>
        <v/>
      </c>
      <c r="BR95" s="4" t="str">
        <f t="shared" si="165"/>
        <v/>
      </c>
      <c r="BS95" s="4" t="str">
        <f t="shared" si="166"/>
        <v/>
      </c>
      <c r="BT95" s="4" t="str">
        <f t="shared" si="167"/>
        <v/>
      </c>
      <c r="BU95" s="4" t="str">
        <f t="shared" si="168"/>
        <v/>
      </c>
      <c r="BV95" s="4" t="str">
        <f t="shared" si="169"/>
        <v/>
      </c>
      <c r="BW95" s="4" t="str">
        <f t="shared" si="170"/>
        <v/>
      </c>
      <c r="BX95" s="4" t="str">
        <f t="shared" si="171"/>
        <v/>
      </c>
      <c r="BY95" s="4" t="str">
        <f t="shared" si="172"/>
        <v/>
      </c>
      <c r="BZ95" s="4" t="str">
        <f t="shared" si="173"/>
        <v/>
      </c>
      <c r="CA95" s="4" t="str">
        <f t="shared" si="174"/>
        <v/>
      </c>
      <c r="CB95" s="4" t="str">
        <f t="shared" si="175"/>
        <v/>
      </c>
      <c r="CC95" s="4" t="str">
        <f t="shared" si="176"/>
        <v/>
      </c>
      <c r="CD95" s="4" t="str">
        <f t="shared" si="177"/>
        <v/>
      </c>
      <c r="CE95" s="4" t="str">
        <f t="shared" si="178"/>
        <v/>
      </c>
      <c r="CF95" s="4" t="str">
        <f t="shared" si="179"/>
        <v/>
      </c>
      <c r="CG95" s="4" t="str">
        <f t="shared" si="180"/>
        <v/>
      </c>
      <c r="CH95" s="4" t="str">
        <f t="shared" si="181"/>
        <v/>
      </c>
      <c r="CI95" s="4" t="str">
        <f t="shared" si="182"/>
        <v/>
      </c>
      <c r="CJ95" s="4" t="str">
        <f t="shared" si="183"/>
        <v/>
      </c>
      <c r="CK95" s="4" t="str">
        <f t="shared" si="184"/>
        <v/>
      </c>
      <c r="CL95" s="4" t="str">
        <f t="shared" si="185"/>
        <v/>
      </c>
      <c r="CM95" s="4" t="str">
        <f t="shared" si="214"/>
        <v/>
      </c>
      <c r="CN95" s="4" t="str">
        <f t="shared" si="215"/>
        <v/>
      </c>
      <c r="CO95" s="4" t="str">
        <f t="shared" si="216"/>
        <v/>
      </c>
      <c r="CP95" s="4" t="str">
        <f t="shared" si="217"/>
        <v/>
      </c>
      <c r="CQ95" s="4" t="str">
        <f t="shared" si="218"/>
        <v/>
      </c>
      <c r="CR95" s="4" t="str">
        <f t="shared" si="219"/>
        <v/>
      </c>
      <c r="CS95" s="4" t="str">
        <f t="shared" si="220"/>
        <v/>
      </c>
      <c r="CT95" s="4" t="str">
        <f t="shared" si="221"/>
        <v/>
      </c>
      <c r="CU95" s="4" t="str">
        <f t="shared" si="222"/>
        <v/>
      </c>
      <c r="CV95" s="4" t="str">
        <f t="shared" si="223"/>
        <v/>
      </c>
      <c r="CW95" s="4" t="str">
        <f t="shared" si="224"/>
        <v/>
      </c>
      <c r="CX95" s="4">
        <f t="shared" si="186"/>
        <v>0</v>
      </c>
      <c r="CY95" s="4" t="str">
        <f t="shared" si="187"/>
        <v>999:99.99</v>
      </c>
      <c r="CZ95" s="4" t="str">
        <f t="shared" si="188"/>
        <v>999:99.99</v>
      </c>
      <c r="DA95" s="4" t="str">
        <f t="shared" si="189"/>
        <v>999:99.99</v>
      </c>
      <c r="DB95" s="4" t="str">
        <f t="shared" si="190"/>
        <v>999:99.99</v>
      </c>
      <c r="DC95" s="4" t="str">
        <f t="shared" si="191"/>
        <v>999:99.99</v>
      </c>
      <c r="DD95" s="4" t="str">
        <f t="shared" si="192"/>
        <v>999:99.99</v>
      </c>
      <c r="DE95" s="4" t="str">
        <f t="shared" si="193"/>
        <v>999:99.99</v>
      </c>
      <c r="DF95" s="4" t="str">
        <f t="shared" si="194"/>
        <v>999:99.99</v>
      </c>
      <c r="DG95" s="4" t="str">
        <f t="shared" si="195"/>
        <v>999:99.99</v>
      </c>
      <c r="DH95" s="4" t="str">
        <f t="shared" si="196"/>
        <v>999:99.99</v>
      </c>
      <c r="DI95" s="4" t="str">
        <f t="shared" si="197"/>
        <v>999:99.99</v>
      </c>
      <c r="DJ95" s="4">
        <f t="shared" si="232"/>
        <v>0</v>
      </c>
      <c r="DK95" s="4">
        <f t="shared" si="233"/>
        <v>0</v>
      </c>
      <c r="DL95" s="4">
        <f t="shared" si="234"/>
        <v>0</v>
      </c>
      <c r="DM95" s="4" t="str">
        <f t="shared" si="201"/>
        <v>19000100</v>
      </c>
      <c r="DN95" s="4" t="str">
        <f t="shared" si="202"/>
        <v/>
      </c>
      <c r="DU95" s="4" t="str">
        <f t="shared" si="203"/>
        <v/>
      </c>
      <c r="DV95" s="4" t="str">
        <f t="shared" si="204"/>
        <v/>
      </c>
    </row>
    <row r="96" spans="1:126" ht="16.5" customHeight="1">
      <c r="A96" s="7" t="str">
        <f t="shared" si="205"/>
        <v/>
      </c>
      <c r="B96" s="83"/>
      <c r="C96" s="7" t="s">
        <v>192</v>
      </c>
      <c r="D96" s="84"/>
      <c r="E96" s="84"/>
      <c r="F96" s="84"/>
      <c r="G96" s="84"/>
      <c r="H96" s="149" t="str">
        <f t="shared" si="211"/>
        <v/>
      </c>
      <c r="I96" s="129"/>
      <c r="J96" s="114"/>
      <c r="K96" s="164"/>
      <c r="L96" s="129"/>
      <c r="M96" s="114"/>
      <c r="N96" s="164"/>
      <c r="O96" s="129"/>
      <c r="P96" s="114"/>
      <c r="Q96" s="164"/>
      <c r="R96" s="129"/>
      <c r="S96" s="114"/>
      <c r="T96" s="164"/>
      <c r="U96" s="129"/>
      <c r="V96" s="114"/>
      <c r="W96" s="164"/>
      <c r="X96" s="129"/>
      <c r="Y96" s="114"/>
      <c r="Z96" s="164"/>
      <c r="AA96" s="129"/>
      <c r="AB96" s="114"/>
      <c r="AC96" s="164"/>
      <c r="AD96" s="129"/>
      <c r="AE96" s="114"/>
      <c r="AF96" s="164"/>
      <c r="AG96" s="129"/>
      <c r="AH96" s="114"/>
      <c r="AI96" s="164"/>
      <c r="AJ96" s="129"/>
      <c r="AK96" s="114"/>
      <c r="AL96" s="129"/>
      <c r="AM96" s="114"/>
      <c r="AN96" s="7" t="str">
        <f t="shared" si="143"/>
        <v/>
      </c>
      <c r="AO96" s="154" t="str">
        <f t="shared" si="144"/>
        <v/>
      </c>
      <c r="AP96" s="154" t="str">
        <f>IF(B96="","",IF(DN96&gt;17,"一般",IF(ISERROR(VLOOKUP(DN96,DO$6:$DP$22,2,0)),"",VLOOKUP(DN96,DO$6:$DP$22,2,0))))</f>
        <v/>
      </c>
      <c r="AQ96" s="150" t="str">
        <f t="shared" si="212"/>
        <v/>
      </c>
      <c r="AR96" s="11">
        <f t="shared" si="145"/>
        <v>0</v>
      </c>
      <c r="AS96" s="11">
        <f t="shared" si="146"/>
        <v>0</v>
      </c>
      <c r="AT96" s="11">
        <f t="shared" si="147"/>
        <v>0</v>
      </c>
      <c r="AU96" s="11">
        <f t="shared" si="148"/>
        <v>0</v>
      </c>
      <c r="AV96" s="11">
        <f t="shared" si="149"/>
        <v>0</v>
      </c>
      <c r="AW96" s="11">
        <f t="shared" si="150"/>
        <v>0</v>
      </c>
      <c r="AX96" s="11">
        <f t="shared" si="151"/>
        <v>0</v>
      </c>
      <c r="AY96" s="11">
        <f t="shared" si="152"/>
        <v>0</v>
      </c>
      <c r="AZ96" s="11">
        <f t="shared" si="153"/>
        <v>0</v>
      </c>
      <c r="BA96" s="11">
        <f t="shared" si="154"/>
        <v>0</v>
      </c>
      <c r="BB96" s="11">
        <f t="shared" si="155"/>
        <v>0</v>
      </c>
      <c r="BC96" s="4" t="str">
        <f t="shared" si="156"/>
        <v/>
      </c>
      <c r="BD96" s="4" t="str">
        <f t="shared" si="157"/>
        <v/>
      </c>
      <c r="BE96" s="6">
        <f t="shared" si="225"/>
        <v>0</v>
      </c>
      <c r="BF96" s="6" t="str">
        <f t="shared" si="226"/>
        <v/>
      </c>
      <c r="BG96" s="4">
        <f t="shared" si="227"/>
        <v>0</v>
      </c>
      <c r="BH96" s="4">
        <f t="shared" si="228"/>
        <v>0</v>
      </c>
      <c r="BI96" s="4" t="str">
        <f t="shared" si="229"/>
        <v/>
      </c>
      <c r="BJ96" s="4" t="str">
        <f t="shared" si="230"/>
        <v/>
      </c>
      <c r="BK96" s="11">
        <f t="shared" si="160"/>
        <v>0</v>
      </c>
      <c r="BL96" s="4" t="str">
        <f t="shared" si="213"/>
        <v/>
      </c>
      <c r="BM96" s="4">
        <v>5</v>
      </c>
      <c r="BN96" s="4" t="str">
        <f t="shared" si="161"/>
        <v xml:space="preserve"> </v>
      </c>
      <c r="BO96" s="4" t="str">
        <f t="shared" si="231"/>
        <v xml:space="preserve">  </v>
      </c>
      <c r="BP96" s="4" t="str">
        <f t="shared" si="163"/>
        <v/>
      </c>
      <c r="BQ96" s="4" t="str">
        <f t="shared" si="164"/>
        <v/>
      </c>
      <c r="BR96" s="4" t="str">
        <f t="shared" si="165"/>
        <v/>
      </c>
      <c r="BS96" s="4" t="str">
        <f t="shared" si="166"/>
        <v/>
      </c>
      <c r="BT96" s="4" t="str">
        <f t="shared" si="167"/>
        <v/>
      </c>
      <c r="BU96" s="4" t="str">
        <f t="shared" si="168"/>
        <v/>
      </c>
      <c r="BV96" s="4" t="str">
        <f t="shared" si="169"/>
        <v/>
      </c>
      <c r="BW96" s="4" t="str">
        <f t="shared" si="170"/>
        <v/>
      </c>
      <c r="BX96" s="4" t="str">
        <f t="shared" si="171"/>
        <v/>
      </c>
      <c r="BY96" s="4" t="str">
        <f t="shared" si="172"/>
        <v/>
      </c>
      <c r="BZ96" s="4" t="str">
        <f t="shared" si="173"/>
        <v/>
      </c>
      <c r="CA96" s="4" t="str">
        <f t="shared" si="174"/>
        <v/>
      </c>
      <c r="CB96" s="4" t="str">
        <f t="shared" si="175"/>
        <v/>
      </c>
      <c r="CC96" s="4" t="str">
        <f t="shared" si="176"/>
        <v/>
      </c>
      <c r="CD96" s="4" t="str">
        <f t="shared" si="177"/>
        <v/>
      </c>
      <c r="CE96" s="4" t="str">
        <f t="shared" si="178"/>
        <v/>
      </c>
      <c r="CF96" s="4" t="str">
        <f t="shared" si="179"/>
        <v/>
      </c>
      <c r="CG96" s="4" t="str">
        <f t="shared" si="180"/>
        <v/>
      </c>
      <c r="CH96" s="4" t="str">
        <f t="shared" si="181"/>
        <v/>
      </c>
      <c r="CI96" s="4" t="str">
        <f t="shared" si="182"/>
        <v/>
      </c>
      <c r="CJ96" s="4" t="str">
        <f t="shared" si="183"/>
        <v/>
      </c>
      <c r="CK96" s="4" t="str">
        <f t="shared" si="184"/>
        <v/>
      </c>
      <c r="CL96" s="4" t="str">
        <f t="shared" si="185"/>
        <v/>
      </c>
      <c r="CM96" s="4" t="str">
        <f t="shared" si="214"/>
        <v/>
      </c>
      <c r="CN96" s="4" t="str">
        <f t="shared" si="215"/>
        <v/>
      </c>
      <c r="CO96" s="4" t="str">
        <f t="shared" si="216"/>
        <v/>
      </c>
      <c r="CP96" s="4" t="str">
        <f t="shared" si="217"/>
        <v/>
      </c>
      <c r="CQ96" s="4" t="str">
        <f t="shared" si="218"/>
        <v/>
      </c>
      <c r="CR96" s="4" t="str">
        <f t="shared" si="219"/>
        <v/>
      </c>
      <c r="CS96" s="4" t="str">
        <f t="shared" si="220"/>
        <v/>
      </c>
      <c r="CT96" s="4" t="str">
        <f t="shared" si="221"/>
        <v/>
      </c>
      <c r="CU96" s="4" t="str">
        <f t="shared" si="222"/>
        <v/>
      </c>
      <c r="CV96" s="4" t="str">
        <f t="shared" si="223"/>
        <v/>
      </c>
      <c r="CW96" s="4" t="str">
        <f t="shared" si="224"/>
        <v/>
      </c>
      <c r="CX96" s="4">
        <f t="shared" si="186"/>
        <v>0</v>
      </c>
      <c r="CY96" s="4" t="str">
        <f t="shared" si="187"/>
        <v>999:99.99</v>
      </c>
      <c r="CZ96" s="4" t="str">
        <f t="shared" si="188"/>
        <v>999:99.99</v>
      </c>
      <c r="DA96" s="4" t="str">
        <f t="shared" si="189"/>
        <v>999:99.99</v>
      </c>
      <c r="DB96" s="4" t="str">
        <f t="shared" si="190"/>
        <v>999:99.99</v>
      </c>
      <c r="DC96" s="4" t="str">
        <f t="shared" si="191"/>
        <v>999:99.99</v>
      </c>
      <c r="DD96" s="4" t="str">
        <f t="shared" si="192"/>
        <v>999:99.99</v>
      </c>
      <c r="DE96" s="4" t="str">
        <f t="shared" si="193"/>
        <v>999:99.99</v>
      </c>
      <c r="DF96" s="4" t="str">
        <f t="shared" si="194"/>
        <v>999:99.99</v>
      </c>
      <c r="DG96" s="4" t="str">
        <f t="shared" si="195"/>
        <v>999:99.99</v>
      </c>
      <c r="DH96" s="4" t="str">
        <f t="shared" si="196"/>
        <v>999:99.99</v>
      </c>
      <c r="DI96" s="4" t="str">
        <f t="shared" si="197"/>
        <v>999:99.99</v>
      </c>
      <c r="DJ96" s="4">
        <f t="shared" si="232"/>
        <v>0</v>
      </c>
      <c r="DK96" s="4">
        <f t="shared" si="233"/>
        <v>0</v>
      </c>
      <c r="DL96" s="4">
        <f t="shared" si="234"/>
        <v>0</v>
      </c>
      <c r="DM96" s="4" t="str">
        <f t="shared" si="201"/>
        <v>19000100</v>
      </c>
      <c r="DN96" s="4" t="str">
        <f t="shared" si="202"/>
        <v/>
      </c>
      <c r="DU96" s="4" t="str">
        <f t="shared" si="203"/>
        <v/>
      </c>
      <c r="DV96" s="4" t="str">
        <f t="shared" si="204"/>
        <v/>
      </c>
    </row>
    <row r="97" spans="1:126" ht="16.5" customHeight="1">
      <c r="A97" s="7" t="str">
        <f t="shared" si="205"/>
        <v/>
      </c>
      <c r="B97" s="83"/>
      <c r="C97" s="7" t="s">
        <v>192</v>
      </c>
      <c r="D97" s="84"/>
      <c r="E97" s="84"/>
      <c r="F97" s="84"/>
      <c r="G97" s="84"/>
      <c r="H97" s="149" t="str">
        <f t="shared" si="211"/>
        <v/>
      </c>
      <c r="I97" s="129"/>
      <c r="J97" s="114"/>
      <c r="K97" s="164"/>
      <c r="L97" s="129"/>
      <c r="M97" s="114"/>
      <c r="N97" s="164"/>
      <c r="O97" s="129"/>
      <c r="P97" s="114"/>
      <c r="Q97" s="164"/>
      <c r="R97" s="129"/>
      <c r="S97" s="114"/>
      <c r="T97" s="164"/>
      <c r="U97" s="129"/>
      <c r="V97" s="114"/>
      <c r="W97" s="164"/>
      <c r="X97" s="129"/>
      <c r="Y97" s="114"/>
      <c r="Z97" s="164"/>
      <c r="AA97" s="129"/>
      <c r="AB97" s="114"/>
      <c r="AC97" s="164"/>
      <c r="AD97" s="129"/>
      <c r="AE97" s="114"/>
      <c r="AF97" s="164"/>
      <c r="AG97" s="129"/>
      <c r="AH97" s="114"/>
      <c r="AI97" s="164"/>
      <c r="AJ97" s="129"/>
      <c r="AK97" s="114"/>
      <c r="AL97" s="129"/>
      <c r="AM97" s="114"/>
      <c r="AN97" s="7" t="str">
        <f t="shared" si="143"/>
        <v/>
      </c>
      <c r="AO97" s="154" t="str">
        <f t="shared" si="144"/>
        <v/>
      </c>
      <c r="AP97" s="154" t="str">
        <f>IF(B97="","",IF(DN97&gt;17,"一般",IF(ISERROR(VLOOKUP(DN97,DO$6:$DP$22,2,0)),"",VLOOKUP(DN97,DO$6:$DP$22,2,0))))</f>
        <v/>
      </c>
      <c r="AQ97" s="150" t="str">
        <f t="shared" si="212"/>
        <v/>
      </c>
      <c r="AR97" s="11">
        <f t="shared" si="145"/>
        <v>0</v>
      </c>
      <c r="AS97" s="11">
        <f t="shared" si="146"/>
        <v>0</v>
      </c>
      <c r="AT97" s="11">
        <f t="shared" si="147"/>
        <v>0</v>
      </c>
      <c r="AU97" s="11">
        <f t="shared" si="148"/>
        <v>0</v>
      </c>
      <c r="AV97" s="11">
        <f t="shared" si="149"/>
        <v>0</v>
      </c>
      <c r="AW97" s="11">
        <f t="shared" si="150"/>
        <v>0</v>
      </c>
      <c r="AX97" s="11">
        <f t="shared" si="151"/>
        <v>0</v>
      </c>
      <c r="AY97" s="11">
        <f t="shared" si="152"/>
        <v>0</v>
      </c>
      <c r="AZ97" s="11">
        <f t="shared" si="153"/>
        <v>0</v>
      </c>
      <c r="BA97" s="11">
        <f t="shared" si="154"/>
        <v>0</v>
      </c>
      <c r="BB97" s="11">
        <f t="shared" si="155"/>
        <v>0</v>
      </c>
      <c r="BC97" s="4" t="str">
        <f t="shared" si="156"/>
        <v/>
      </c>
      <c r="BD97" s="4" t="str">
        <f t="shared" si="157"/>
        <v/>
      </c>
      <c r="BE97" s="6">
        <f t="shared" si="225"/>
        <v>0</v>
      </c>
      <c r="BF97" s="6" t="str">
        <f t="shared" si="226"/>
        <v/>
      </c>
      <c r="BG97" s="4">
        <f t="shared" si="227"/>
        <v>0</v>
      </c>
      <c r="BH97" s="4">
        <f t="shared" si="228"/>
        <v>0</v>
      </c>
      <c r="BI97" s="4" t="str">
        <f t="shared" si="229"/>
        <v/>
      </c>
      <c r="BJ97" s="4" t="str">
        <f t="shared" si="230"/>
        <v/>
      </c>
      <c r="BK97" s="11">
        <f t="shared" si="160"/>
        <v>0</v>
      </c>
      <c r="BL97" s="4" t="str">
        <f t="shared" si="213"/>
        <v/>
      </c>
      <c r="BM97" s="4">
        <v>5</v>
      </c>
      <c r="BN97" s="4" t="str">
        <f t="shared" si="161"/>
        <v xml:space="preserve"> </v>
      </c>
      <c r="BO97" s="4" t="str">
        <f t="shared" si="231"/>
        <v xml:space="preserve">  </v>
      </c>
      <c r="BP97" s="4" t="str">
        <f t="shared" si="163"/>
        <v/>
      </c>
      <c r="BQ97" s="4" t="str">
        <f t="shared" si="164"/>
        <v/>
      </c>
      <c r="BR97" s="4" t="str">
        <f t="shared" si="165"/>
        <v/>
      </c>
      <c r="BS97" s="4" t="str">
        <f t="shared" si="166"/>
        <v/>
      </c>
      <c r="BT97" s="4" t="str">
        <f t="shared" si="167"/>
        <v/>
      </c>
      <c r="BU97" s="4" t="str">
        <f t="shared" si="168"/>
        <v/>
      </c>
      <c r="BV97" s="4" t="str">
        <f t="shared" si="169"/>
        <v/>
      </c>
      <c r="BW97" s="4" t="str">
        <f t="shared" si="170"/>
        <v/>
      </c>
      <c r="BX97" s="4" t="str">
        <f t="shared" si="171"/>
        <v/>
      </c>
      <c r="BY97" s="4" t="str">
        <f t="shared" si="172"/>
        <v/>
      </c>
      <c r="BZ97" s="4" t="str">
        <f t="shared" si="173"/>
        <v/>
      </c>
      <c r="CA97" s="4" t="str">
        <f t="shared" si="174"/>
        <v/>
      </c>
      <c r="CB97" s="4" t="str">
        <f t="shared" si="175"/>
        <v/>
      </c>
      <c r="CC97" s="4" t="str">
        <f t="shared" si="176"/>
        <v/>
      </c>
      <c r="CD97" s="4" t="str">
        <f t="shared" si="177"/>
        <v/>
      </c>
      <c r="CE97" s="4" t="str">
        <f t="shared" si="178"/>
        <v/>
      </c>
      <c r="CF97" s="4" t="str">
        <f t="shared" si="179"/>
        <v/>
      </c>
      <c r="CG97" s="4" t="str">
        <f t="shared" si="180"/>
        <v/>
      </c>
      <c r="CH97" s="4" t="str">
        <f t="shared" si="181"/>
        <v/>
      </c>
      <c r="CI97" s="4" t="str">
        <f t="shared" si="182"/>
        <v/>
      </c>
      <c r="CJ97" s="4" t="str">
        <f t="shared" si="183"/>
        <v/>
      </c>
      <c r="CK97" s="4" t="str">
        <f t="shared" si="184"/>
        <v/>
      </c>
      <c r="CL97" s="4" t="str">
        <f t="shared" si="185"/>
        <v/>
      </c>
      <c r="CM97" s="4" t="str">
        <f t="shared" si="214"/>
        <v/>
      </c>
      <c r="CN97" s="4" t="str">
        <f t="shared" si="215"/>
        <v/>
      </c>
      <c r="CO97" s="4" t="str">
        <f t="shared" si="216"/>
        <v/>
      </c>
      <c r="CP97" s="4" t="str">
        <f t="shared" si="217"/>
        <v/>
      </c>
      <c r="CQ97" s="4" t="str">
        <f t="shared" si="218"/>
        <v/>
      </c>
      <c r="CR97" s="4" t="str">
        <f t="shared" si="219"/>
        <v/>
      </c>
      <c r="CS97" s="4" t="str">
        <f t="shared" si="220"/>
        <v/>
      </c>
      <c r="CT97" s="4" t="str">
        <f t="shared" si="221"/>
        <v/>
      </c>
      <c r="CU97" s="4" t="str">
        <f t="shared" si="222"/>
        <v/>
      </c>
      <c r="CV97" s="4" t="str">
        <f t="shared" si="223"/>
        <v/>
      </c>
      <c r="CW97" s="4" t="str">
        <f t="shared" si="224"/>
        <v/>
      </c>
      <c r="CX97" s="4">
        <f t="shared" si="186"/>
        <v>0</v>
      </c>
      <c r="CY97" s="4" t="str">
        <f t="shared" si="187"/>
        <v>999:99.99</v>
      </c>
      <c r="CZ97" s="4" t="str">
        <f t="shared" si="188"/>
        <v>999:99.99</v>
      </c>
      <c r="DA97" s="4" t="str">
        <f t="shared" si="189"/>
        <v>999:99.99</v>
      </c>
      <c r="DB97" s="4" t="str">
        <f t="shared" si="190"/>
        <v>999:99.99</v>
      </c>
      <c r="DC97" s="4" t="str">
        <f t="shared" si="191"/>
        <v>999:99.99</v>
      </c>
      <c r="DD97" s="4" t="str">
        <f t="shared" si="192"/>
        <v>999:99.99</v>
      </c>
      <c r="DE97" s="4" t="str">
        <f t="shared" si="193"/>
        <v>999:99.99</v>
      </c>
      <c r="DF97" s="4" t="str">
        <f t="shared" si="194"/>
        <v>999:99.99</v>
      </c>
      <c r="DG97" s="4" t="str">
        <f t="shared" si="195"/>
        <v>999:99.99</v>
      </c>
      <c r="DH97" s="4" t="str">
        <f t="shared" si="196"/>
        <v>999:99.99</v>
      </c>
      <c r="DI97" s="4" t="str">
        <f t="shared" si="197"/>
        <v>999:99.99</v>
      </c>
      <c r="DJ97" s="4">
        <f t="shared" si="232"/>
        <v>0</v>
      </c>
      <c r="DK97" s="4">
        <f t="shared" si="233"/>
        <v>0</v>
      </c>
      <c r="DL97" s="4">
        <f t="shared" si="234"/>
        <v>0</v>
      </c>
      <c r="DM97" s="4" t="str">
        <f t="shared" si="201"/>
        <v>19000100</v>
      </c>
      <c r="DN97" s="4" t="str">
        <f t="shared" si="202"/>
        <v/>
      </c>
      <c r="DU97" s="4" t="str">
        <f t="shared" si="203"/>
        <v/>
      </c>
      <c r="DV97" s="4" t="str">
        <f t="shared" si="204"/>
        <v/>
      </c>
    </row>
    <row r="98" spans="1:126" ht="16.5" customHeight="1">
      <c r="A98" s="7" t="str">
        <f t="shared" si="205"/>
        <v/>
      </c>
      <c r="B98" s="83"/>
      <c r="C98" s="7" t="s">
        <v>192</v>
      </c>
      <c r="D98" s="84"/>
      <c r="E98" s="84"/>
      <c r="F98" s="84"/>
      <c r="G98" s="84"/>
      <c r="H98" s="149" t="str">
        <f t="shared" si="211"/>
        <v/>
      </c>
      <c r="I98" s="129"/>
      <c r="J98" s="114"/>
      <c r="K98" s="164"/>
      <c r="L98" s="129"/>
      <c r="M98" s="114"/>
      <c r="N98" s="164"/>
      <c r="O98" s="129"/>
      <c r="P98" s="114"/>
      <c r="Q98" s="164"/>
      <c r="R98" s="129"/>
      <c r="S98" s="114"/>
      <c r="T98" s="164"/>
      <c r="U98" s="129"/>
      <c r="V98" s="114"/>
      <c r="W98" s="164"/>
      <c r="X98" s="129"/>
      <c r="Y98" s="114"/>
      <c r="Z98" s="164"/>
      <c r="AA98" s="129"/>
      <c r="AB98" s="114"/>
      <c r="AC98" s="164"/>
      <c r="AD98" s="129"/>
      <c r="AE98" s="114"/>
      <c r="AF98" s="164"/>
      <c r="AG98" s="129"/>
      <c r="AH98" s="114"/>
      <c r="AI98" s="164"/>
      <c r="AJ98" s="129"/>
      <c r="AK98" s="114"/>
      <c r="AL98" s="129"/>
      <c r="AM98" s="114"/>
      <c r="AN98" s="7" t="str">
        <f t="shared" si="143"/>
        <v/>
      </c>
      <c r="AO98" s="154" t="str">
        <f t="shared" si="144"/>
        <v/>
      </c>
      <c r="AP98" s="154" t="str">
        <f>IF(B98="","",IF(DN98&gt;17,"一般",IF(ISERROR(VLOOKUP(DN98,DO$6:$DP$22,2,0)),"",VLOOKUP(DN98,DO$6:$DP$22,2,0))))</f>
        <v/>
      </c>
      <c r="AQ98" s="150" t="str">
        <f t="shared" si="212"/>
        <v/>
      </c>
      <c r="AR98" s="11">
        <f t="shared" si="145"/>
        <v>0</v>
      </c>
      <c r="AS98" s="11">
        <f t="shared" si="146"/>
        <v>0</v>
      </c>
      <c r="AT98" s="11">
        <f t="shared" si="147"/>
        <v>0</v>
      </c>
      <c r="AU98" s="11">
        <f t="shared" si="148"/>
        <v>0</v>
      </c>
      <c r="AV98" s="11">
        <f t="shared" si="149"/>
        <v>0</v>
      </c>
      <c r="AW98" s="11">
        <f t="shared" si="150"/>
        <v>0</v>
      </c>
      <c r="AX98" s="11">
        <f t="shared" si="151"/>
        <v>0</v>
      </c>
      <c r="AY98" s="11">
        <f t="shared" si="152"/>
        <v>0</v>
      </c>
      <c r="AZ98" s="11">
        <f t="shared" si="153"/>
        <v>0</v>
      </c>
      <c r="BA98" s="11">
        <f t="shared" si="154"/>
        <v>0</v>
      </c>
      <c r="BB98" s="11">
        <f t="shared" si="155"/>
        <v>0</v>
      </c>
      <c r="BC98" s="4" t="str">
        <f t="shared" si="156"/>
        <v/>
      </c>
      <c r="BD98" s="4" t="str">
        <f t="shared" si="157"/>
        <v/>
      </c>
      <c r="BE98" s="6">
        <f t="shared" si="225"/>
        <v>0</v>
      </c>
      <c r="BF98" s="6" t="str">
        <f t="shared" si="226"/>
        <v/>
      </c>
      <c r="BG98" s="4">
        <f t="shared" si="227"/>
        <v>0</v>
      </c>
      <c r="BH98" s="4">
        <f t="shared" si="228"/>
        <v>0</v>
      </c>
      <c r="BI98" s="4" t="str">
        <f t="shared" si="229"/>
        <v/>
      </c>
      <c r="BJ98" s="4" t="str">
        <f t="shared" si="230"/>
        <v/>
      </c>
      <c r="BK98" s="11">
        <f t="shared" si="160"/>
        <v>0</v>
      </c>
      <c r="BL98" s="4" t="str">
        <f t="shared" si="213"/>
        <v/>
      </c>
      <c r="BM98" s="4">
        <v>5</v>
      </c>
      <c r="BN98" s="4" t="str">
        <f t="shared" si="161"/>
        <v xml:space="preserve"> </v>
      </c>
      <c r="BO98" s="4" t="str">
        <f t="shared" si="231"/>
        <v xml:space="preserve">  </v>
      </c>
      <c r="BP98" s="4" t="str">
        <f t="shared" si="163"/>
        <v/>
      </c>
      <c r="BQ98" s="4" t="str">
        <f t="shared" si="164"/>
        <v/>
      </c>
      <c r="BR98" s="4" t="str">
        <f t="shared" si="165"/>
        <v/>
      </c>
      <c r="BS98" s="4" t="str">
        <f t="shared" si="166"/>
        <v/>
      </c>
      <c r="BT98" s="4" t="str">
        <f t="shared" si="167"/>
        <v/>
      </c>
      <c r="BU98" s="4" t="str">
        <f t="shared" si="168"/>
        <v/>
      </c>
      <c r="BV98" s="4" t="str">
        <f t="shared" si="169"/>
        <v/>
      </c>
      <c r="BW98" s="4" t="str">
        <f t="shared" si="170"/>
        <v/>
      </c>
      <c r="BX98" s="4" t="str">
        <f t="shared" si="171"/>
        <v/>
      </c>
      <c r="BY98" s="4" t="str">
        <f t="shared" si="172"/>
        <v/>
      </c>
      <c r="BZ98" s="4" t="str">
        <f t="shared" si="173"/>
        <v/>
      </c>
      <c r="CA98" s="4" t="str">
        <f t="shared" si="174"/>
        <v/>
      </c>
      <c r="CB98" s="4" t="str">
        <f t="shared" si="175"/>
        <v/>
      </c>
      <c r="CC98" s="4" t="str">
        <f t="shared" si="176"/>
        <v/>
      </c>
      <c r="CD98" s="4" t="str">
        <f t="shared" si="177"/>
        <v/>
      </c>
      <c r="CE98" s="4" t="str">
        <f t="shared" si="178"/>
        <v/>
      </c>
      <c r="CF98" s="4" t="str">
        <f t="shared" si="179"/>
        <v/>
      </c>
      <c r="CG98" s="4" t="str">
        <f t="shared" si="180"/>
        <v/>
      </c>
      <c r="CH98" s="4" t="str">
        <f t="shared" si="181"/>
        <v/>
      </c>
      <c r="CI98" s="4" t="str">
        <f t="shared" si="182"/>
        <v/>
      </c>
      <c r="CJ98" s="4" t="str">
        <f t="shared" si="183"/>
        <v/>
      </c>
      <c r="CK98" s="4" t="str">
        <f t="shared" si="184"/>
        <v/>
      </c>
      <c r="CL98" s="4" t="str">
        <f t="shared" si="185"/>
        <v/>
      </c>
      <c r="CM98" s="4" t="str">
        <f t="shared" si="214"/>
        <v/>
      </c>
      <c r="CN98" s="4" t="str">
        <f t="shared" si="215"/>
        <v/>
      </c>
      <c r="CO98" s="4" t="str">
        <f t="shared" si="216"/>
        <v/>
      </c>
      <c r="CP98" s="4" t="str">
        <f t="shared" si="217"/>
        <v/>
      </c>
      <c r="CQ98" s="4" t="str">
        <f t="shared" si="218"/>
        <v/>
      </c>
      <c r="CR98" s="4" t="str">
        <f t="shared" si="219"/>
        <v/>
      </c>
      <c r="CS98" s="4" t="str">
        <f t="shared" si="220"/>
        <v/>
      </c>
      <c r="CT98" s="4" t="str">
        <f t="shared" si="221"/>
        <v/>
      </c>
      <c r="CU98" s="4" t="str">
        <f t="shared" si="222"/>
        <v/>
      </c>
      <c r="CV98" s="4" t="str">
        <f t="shared" si="223"/>
        <v/>
      </c>
      <c r="CW98" s="4" t="str">
        <f t="shared" si="224"/>
        <v/>
      </c>
      <c r="CX98" s="4">
        <f t="shared" si="186"/>
        <v>0</v>
      </c>
      <c r="CY98" s="4" t="str">
        <f t="shared" si="187"/>
        <v>999:99.99</v>
      </c>
      <c r="CZ98" s="4" t="str">
        <f t="shared" si="188"/>
        <v>999:99.99</v>
      </c>
      <c r="DA98" s="4" t="str">
        <f t="shared" si="189"/>
        <v>999:99.99</v>
      </c>
      <c r="DB98" s="4" t="str">
        <f t="shared" si="190"/>
        <v>999:99.99</v>
      </c>
      <c r="DC98" s="4" t="str">
        <f t="shared" si="191"/>
        <v>999:99.99</v>
      </c>
      <c r="DD98" s="4" t="str">
        <f t="shared" si="192"/>
        <v>999:99.99</v>
      </c>
      <c r="DE98" s="4" t="str">
        <f t="shared" si="193"/>
        <v>999:99.99</v>
      </c>
      <c r="DF98" s="4" t="str">
        <f t="shared" si="194"/>
        <v>999:99.99</v>
      </c>
      <c r="DG98" s="4" t="str">
        <f t="shared" si="195"/>
        <v>999:99.99</v>
      </c>
      <c r="DH98" s="4" t="str">
        <f t="shared" si="196"/>
        <v>999:99.99</v>
      </c>
      <c r="DI98" s="4" t="str">
        <f t="shared" si="197"/>
        <v>999:99.99</v>
      </c>
      <c r="DJ98" s="4">
        <f t="shared" si="232"/>
        <v>0</v>
      </c>
      <c r="DK98" s="4">
        <f t="shared" si="233"/>
        <v>0</v>
      </c>
      <c r="DL98" s="4">
        <f t="shared" si="234"/>
        <v>0</v>
      </c>
      <c r="DM98" s="4" t="str">
        <f t="shared" si="201"/>
        <v>19000100</v>
      </c>
      <c r="DN98" s="4" t="str">
        <f t="shared" si="202"/>
        <v/>
      </c>
      <c r="DU98" s="4" t="str">
        <f t="shared" si="203"/>
        <v/>
      </c>
      <c r="DV98" s="4" t="str">
        <f t="shared" si="204"/>
        <v/>
      </c>
    </row>
    <row r="99" spans="1:126" ht="16.5" customHeight="1">
      <c r="A99" s="7" t="str">
        <f t="shared" si="205"/>
        <v/>
      </c>
      <c r="B99" s="83"/>
      <c r="C99" s="7" t="s">
        <v>192</v>
      </c>
      <c r="D99" s="84"/>
      <c r="E99" s="84"/>
      <c r="F99" s="84"/>
      <c r="G99" s="84"/>
      <c r="H99" s="149" t="str">
        <f t="shared" si="211"/>
        <v/>
      </c>
      <c r="I99" s="129"/>
      <c r="J99" s="114"/>
      <c r="K99" s="164"/>
      <c r="L99" s="129"/>
      <c r="M99" s="114"/>
      <c r="N99" s="164"/>
      <c r="O99" s="129"/>
      <c r="P99" s="114"/>
      <c r="Q99" s="164"/>
      <c r="R99" s="129"/>
      <c r="S99" s="114"/>
      <c r="T99" s="164"/>
      <c r="U99" s="129"/>
      <c r="V99" s="114"/>
      <c r="W99" s="164"/>
      <c r="X99" s="129"/>
      <c r="Y99" s="114"/>
      <c r="Z99" s="164"/>
      <c r="AA99" s="129"/>
      <c r="AB99" s="114"/>
      <c r="AC99" s="164"/>
      <c r="AD99" s="129"/>
      <c r="AE99" s="114"/>
      <c r="AF99" s="164"/>
      <c r="AG99" s="129"/>
      <c r="AH99" s="114"/>
      <c r="AI99" s="164"/>
      <c r="AJ99" s="129"/>
      <c r="AK99" s="114"/>
      <c r="AL99" s="129"/>
      <c r="AM99" s="114"/>
      <c r="AN99" s="7" t="str">
        <f t="shared" si="143"/>
        <v/>
      </c>
      <c r="AO99" s="154" t="str">
        <f t="shared" si="144"/>
        <v/>
      </c>
      <c r="AP99" s="154" t="str">
        <f>IF(B99="","",IF(DN99&gt;17,"一般",IF(ISERROR(VLOOKUP(DN99,DO$6:$DP$22,2,0)),"",VLOOKUP(DN99,DO$6:$DP$22,2,0))))</f>
        <v/>
      </c>
      <c r="AQ99" s="150" t="str">
        <f t="shared" si="212"/>
        <v/>
      </c>
      <c r="AR99" s="11">
        <f t="shared" si="145"/>
        <v>0</v>
      </c>
      <c r="AS99" s="11">
        <f t="shared" si="146"/>
        <v>0</v>
      </c>
      <c r="AT99" s="11">
        <f t="shared" si="147"/>
        <v>0</v>
      </c>
      <c r="AU99" s="11">
        <f t="shared" si="148"/>
        <v>0</v>
      </c>
      <c r="AV99" s="11">
        <f t="shared" si="149"/>
        <v>0</v>
      </c>
      <c r="AW99" s="11">
        <f t="shared" si="150"/>
        <v>0</v>
      </c>
      <c r="AX99" s="11">
        <f t="shared" si="151"/>
        <v>0</v>
      </c>
      <c r="AY99" s="11">
        <f t="shared" si="152"/>
        <v>0</v>
      </c>
      <c r="AZ99" s="11">
        <f t="shared" si="153"/>
        <v>0</v>
      </c>
      <c r="BA99" s="11">
        <f t="shared" si="154"/>
        <v>0</v>
      </c>
      <c r="BB99" s="11">
        <f t="shared" si="155"/>
        <v>0</v>
      </c>
      <c r="BC99" s="4" t="str">
        <f t="shared" si="156"/>
        <v/>
      </c>
      <c r="BD99" s="4" t="str">
        <f t="shared" si="157"/>
        <v/>
      </c>
      <c r="BE99" s="6">
        <f t="shared" si="225"/>
        <v>0</v>
      </c>
      <c r="BF99" s="6" t="str">
        <f t="shared" si="226"/>
        <v/>
      </c>
      <c r="BG99" s="4">
        <f t="shared" si="227"/>
        <v>0</v>
      </c>
      <c r="BH99" s="4">
        <f t="shared" si="228"/>
        <v>0</v>
      </c>
      <c r="BI99" s="4" t="str">
        <f t="shared" si="229"/>
        <v/>
      </c>
      <c r="BJ99" s="4" t="str">
        <f t="shared" si="230"/>
        <v/>
      </c>
      <c r="BK99" s="11">
        <f t="shared" si="160"/>
        <v>0</v>
      </c>
      <c r="BL99" s="4" t="str">
        <f t="shared" si="213"/>
        <v/>
      </c>
      <c r="BM99" s="4">
        <v>5</v>
      </c>
      <c r="BN99" s="4" t="str">
        <f t="shared" si="161"/>
        <v xml:space="preserve"> </v>
      </c>
      <c r="BO99" s="4" t="str">
        <f t="shared" si="231"/>
        <v xml:space="preserve">  </v>
      </c>
      <c r="BP99" s="4" t="str">
        <f t="shared" si="163"/>
        <v/>
      </c>
      <c r="BQ99" s="4" t="str">
        <f t="shared" si="164"/>
        <v/>
      </c>
      <c r="BR99" s="4" t="str">
        <f t="shared" si="165"/>
        <v/>
      </c>
      <c r="BS99" s="4" t="str">
        <f t="shared" si="166"/>
        <v/>
      </c>
      <c r="BT99" s="4" t="str">
        <f t="shared" si="167"/>
        <v/>
      </c>
      <c r="BU99" s="4" t="str">
        <f t="shared" si="168"/>
        <v/>
      </c>
      <c r="BV99" s="4" t="str">
        <f t="shared" si="169"/>
        <v/>
      </c>
      <c r="BW99" s="4" t="str">
        <f t="shared" si="170"/>
        <v/>
      </c>
      <c r="BX99" s="4" t="str">
        <f t="shared" si="171"/>
        <v/>
      </c>
      <c r="BY99" s="4" t="str">
        <f t="shared" si="172"/>
        <v/>
      </c>
      <c r="BZ99" s="4" t="str">
        <f t="shared" si="173"/>
        <v/>
      </c>
      <c r="CA99" s="4" t="str">
        <f t="shared" si="174"/>
        <v/>
      </c>
      <c r="CB99" s="4" t="str">
        <f t="shared" si="175"/>
        <v/>
      </c>
      <c r="CC99" s="4" t="str">
        <f t="shared" si="176"/>
        <v/>
      </c>
      <c r="CD99" s="4" t="str">
        <f t="shared" si="177"/>
        <v/>
      </c>
      <c r="CE99" s="4" t="str">
        <f t="shared" si="178"/>
        <v/>
      </c>
      <c r="CF99" s="4" t="str">
        <f t="shared" si="179"/>
        <v/>
      </c>
      <c r="CG99" s="4" t="str">
        <f t="shared" si="180"/>
        <v/>
      </c>
      <c r="CH99" s="4" t="str">
        <f t="shared" si="181"/>
        <v/>
      </c>
      <c r="CI99" s="4" t="str">
        <f t="shared" si="182"/>
        <v/>
      </c>
      <c r="CJ99" s="4" t="str">
        <f t="shared" si="183"/>
        <v/>
      </c>
      <c r="CK99" s="4" t="str">
        <f t="shared" si="184"/>
        <v/>
      </c>
      <c r="CL99" s="4" t="str">
        <f t="shared" si="185"/>
        <v/>
      </c>
      <c r="CM99" s="4" t="str">
        <f t="shared" si="214"/>
        <v/>
      </c>
      <c r="CN99" s="4" t="str">
        <f t="shared" si="215"/>
        <v/>
      </c>
      <c r="CO99" s="4" t="str">
        <f t="shared" si="216"/>
        <v/>
      </c>
      <c r="CP99" s="4" t="str">
        <f t="shared" si="217"/>
        <v/>
      </c>
      <c r="CQ99" s="4" t="str">
        <f t="shared" si="218"/>
        <v/>
      </c>
      <c r="CR99" s="4" t="str">
        <f t="shared" si="219"/>
        <v/>
      </c>
      <c r="CS99" s="4" t="str">
        <f t="shared" si="220"/>
        <v/>
      </c>
      <c r="CT99" s="4" t="str">
        <f t="shared" si="221"/>
        <v/>
      </c>
      <c r="CU99" s="4" t="str">
        <f t="shared" si="222"/>
        <v/>
      </c>
      <c r="CV99" s="4" t="str">
        <f t="shared" si="223"/>
        <v/>
      </c>
      <c r="CW99" s="4" t="str">
        <f t="shared" si="224"/>
        <v/>
      </c>
      <c r="CX99" s="4">
        <f t="shared" si="186"/>
        <v>0</v>
      </c>
      <c r="CY99" s="4" t="str">
        <f t="shared" si="187"/>
        <v>999:99.99</v>
      </c>
      <c r="CZ99" s="4" t="str">
        <f t="shared" si="188"/>
        <v>999:99.99</v>
      </c>
      <c r="DA99" s="4" t="str">
        <f t="shared" si="189"/>
        <v>999:99.99</v>
      </c>
      <c r="DB99" s="4" t="str">
        <f t="shared" si="190"/>
        <v>999:99.99</v>
      </c>
      <c r="DC99" s="4" t="str">
        <f t="shared" si="191"/>
        <v>999:99.99</v>
      </c>
      <c r="DD99" s="4" t="str">
        <f t="shared" si="192"/>
        <v>999:99.99</v>
      </c>
      <c r="DE99" s="4" t="str">
        <f t="shared" si="193"/>
        <v>999:99.99</v>
      </c>
      <c r="DF99" s="4" t="str">
        <f t="shared" si="194"/>
        <v>999:99.99</v>
      </c>
      <c r="DG99" s="4" t="str">
        <f t="shared" si="195"/>
        <v>999:99.99</v>
      </c>
      <c r="DH99" s="4" t="str">
        <f t="shared" si="196"/>
        <v>999:99.99</v>
      </c>
      <c r="DI99" s="4" t="str">
        <f t="shared" si="197"/>
        <v>999:99.99</v>
      </c>
      <c r="DJ99" s="4">
        <f t="shared" si="232"/>
        <v>0</v>
      </c>
      <c r="DK99" s="4">
        <f t="shared" si="233"/>
        <v>0</v>
      </c>
      <c r="DL99" s="4">
        <f t="shared" si="234"/>
        <v>0</v>
      </c>
      <c r="DM99" s="4" t="str">
        <f t="shared" si="201"/>
        <v>19000100</v>
      </c>
      <c r="DN99" s="4" t="str">
        <f t="shared" si="202"/>
        <v/>
      </c>
      <c r="DU99" s="4" t="str">
        <f t="shared" si="203"/>
        <v/>
      </c>
      <c r="DV99" s="4" t="str">
        <f t="shared" si="204"/>
        <v/>
      </c>
    </row>
    <row r="100" spans="1:126" ht="16.5" customHeight="1">
      <c r="A100" s="7" t="str">
        <f t="shared" si="205"/>
        <v/>
      </c>
      <c r="B100" s="83"/>
      <c r="C100" s="7" t="s">
        <v>192</v>
      </c>
      <c r="D100" s="84"/>
      <c r="E100" s="84"/>
      <c r="F100" s="84"/>
      <c r="G100" s="84"/>
      <c r="H100" s="149" t="str">
        <f t="shared" si="211"/>
        <v/>
      </c>
      <c r="I100" s="129"/>
      <c r="J100" s="114"/>
      <c r="K100" s="164"/>
      <c r="L100" s="129"/>
      <c r="M100" s="114"/>
      <c r="N100" s="164"/>
      <c r="O100" s="129"/>
      <c r="P100" s="114"/>
      <c r="Q100" s="164"/>
      <c r="R100" s="129"/>
      <c r="S100" s="114"/>
      <c r="T100" s="164"/>
      <c r="U100" s="129"/>
      <c r="V100" s="114"/>
      <c r="W100" s="164"/>
      <c r="X100" s="129"/>
      <c r="Y100" s="114"/>
      <c r="Z100" s="164"/>
      <c r="AA100" s="129"/>
      <c r="AB100" s="114"/>
      <c r="AC100" s="164"/>
      <c r="AD100" s="129"/>
      <c r="AE100" s="114"/>
      <c r="AF100" s="164"/>
      <c r="AG100" s="129"/>
      <c r="AH100" s="114"/>
      <c r="AI100" s="164"/>
      <c r="AJ100" s="129"/>
      <c r="AK100" s="114"/>
      <c r="AL100" s="129"/>
      <c r="AM100" s="114"/>
      <c r="AN100" s="7" t="str">
        <f t="shared" ref="AN100:AN127" si="235">IF(B100="","",INT(($BJ$1-DM100)/10000))</f>
        <v/>
      </c>
      <c r="AO100" s="154" t="str">
        <f t="shared" ref="AO100:AO127" si="236">IF(B100="","",IF(AN100="一般","Ｅ",VLOOKUP(AP100,$DP$6:$DQ$23,2,0)))</f>
        <v/>
      </c>
      <c r="AP100" s="154" t="str">
        <f>IF(B100="","",IF(DN100&gt;17,"一般",IF(ISERROR(VLOOKUP(DN100,DO$6:$DP$22,2,0)),"",VLOOKUP(DN100,DO$6:$DP$22,2,0))))</f>
        <v/>
      </c>
      <c r="AQ100" s="150" t="str">
        <f t="shared" si="212"/>
        <v/>
      </c>
      <c r="AR100" s="11">
        <f t="shared" ref="AR100:AR127" si="237">IF(COUNTIF($I100:$AM100,$BE$6)&gt;1,1,0)</f>
        <v>0</v>
      </c>
      <c r="AS100" s="11">
        <f t="shared" ref="AS100:AS127" si="238">IF(COUNTIF($I100:$AM100,$BE$7)&gt;1,1,0)</f>
        <v>0</v>
      </c>
      <c r="AT100" s="11">
        <f t="shared" ref="AT100:AT127" si="239">IF(COUNTIF($I100:$AM100,$BE$8)&gt;1,1,0)</f>
        <v>0</v>
      </c>
      <c r="AU100" s="11">
        <f t="shared" ref="AU100:AU127" si="240">IF(COUNTIF($I100:$AM100,$BE$9)&gt;1,1,0)</f>
        <v>0</v>
      </c>
      <c r="AV100" s="11">
        <f t="shared" ref="AV100:AV127" si="241">IF(COUNTIF($I100:$AM100,$BE$10)&gt;1,1,0)</f>
        <v>0</v>
      </c>
      <c r="AW100" s="11">
        <f t="shared" ref="AW100:AW127" si="242">IF(COUNTIF($I100:$AM100,$BE$11)&gt;1,1,0)</f>
        <v>0</v>
      </c>
      <c r="AX100" s="11">
        <f t="shared" ref="AX100:AX127" si="243">IF(COUNTIF($I100:$AM100,$BE$12)&gt;1,1,0)</f>
        <v>0</v>
      </c>
      <c r="AY100" s="11">
        <f t="shared" ref="AY100:AY127" si="244">IF(COUNTIF($I100:$AM100,$BE$13)&gt;1,1,0)</f>
        <v>0</v>
      </c>
      <c r="AZ100" s="11">
        <f t="shared" ref="AZ100:AZ127" si="245">IF(COUNTIF($I100:$AM100,$BE$14)&gt;1,1,0)</f>
        <v>0</v>
      </c>
      <c r="BA100" s="11">
        <f t="shared" ref="BA100:BA127" si="246">IF(COUNTIF($I100:$AM100,$BE$15)&gt;1,1,0)</f>
        <v>0</v>
      </c>
      <c r="BB100" s="11">
        <f t="shared" ref="BB100:BB127" si="247">IF(COUNTIF($I100:$AM100,$BE$16)&gt;1,1,0)</f>
        <v>0</v>
      </c>
      <c r="BC100" s="4" t="str">
        <f t="shared" ref="BC100:BC127" si="248">TRIM(D100)</f>
        <v/>
      </c>
      <c r="BD100" s="4" t="str">
        <f t="shared" ref="BD100:BD127" si="249">TRIM(E100)</f>
        <v/>
      </c>
      <c r="BE100" s="6">
        <f t="shared" si="225"/>
        <v>0</v>
      </c>
      <c r="BF100" s="6" t="str">
        <f t="shared" si="226"/>
        <v/>
      </c>
      <c r="BG100" s="4">
        <f t="shared" si="227"/>
        <v>0</v>
      </c>
      <c r="BH100" s="4">
        <f t="shared" si="228"/>
        <v>0</v>
      </c>
      <c r="BI100" s="4" t="str">
        <f t="shared" si="229"/>
        <v/>
      </c>
      <c r="BJ100" s="4" t="str">
        <f t="shared" si="230"/>
        <v/>
      </c>
      <c r="BK100" s="11">
        <f t="shared" ref="BK100:BK127" si="250">COUNTA(I100,L100,O100,R100,U100,X100,AA100,AD100,AG100,AJ100,AL100)</f>
        <v>0</v>
      </c>
      <c r="BL100" s="4" t="str">
        <f t="shared" si="213"/>
        <v/>
      </c>
      <c r="BM100" s="4">
        <v>5</v>
      </c>
      <c r="BN100" s="4" t="str">
        <f t="shared" ref="BN100:BN127" si="251">F100&amp;" "&amp;G100</f>
        <v xml:space="preserve"> </v>
      </c>
      <c r="BO100" s="4" t="str">
        <f t="shared" si="231"/>
        <v xml:space="preserve">  </v>
      </c>
      <c r="BP100" s="4" t="str">
        <f t="shared" ref="BP100:BP127" si="252">AN100</f>
        <v/>
      </c>
      <c r="BQ100" s="4" t="str">
        <f t="shared" ref="BQ100:BQ127" si="253">IF(I100="","",VLOOKUP(I100,$BE$6:$BF$20,2,0))</f>
        <v/>
      </c>
      <c r="BR100" s="4" t="str">
        <f t="shared" ref="BR100:BR127" si="254">IF(L100="","",VLOOKUP(L100,$BE$6:$BF$20,2,0))</f>
        <v/>
      </c>
      <c r="BS100" s="4" t="str">
        <f t="shared" ref="BS100:BS127" si="255">IF(O100="","",VLOOKUP(O100,$BE$6:$BF$20,2,0))</f>
        <v/>
      </c>
      <c r="BT100" s="4" t="str">
        <f t="shared" ref="BT100:BT127" si="256">IF(R100="","",VLOOKUP(R100,$BE$6:$BF$20,2,0))</f>
        <v/>
      </c>
      <c r="BU100" s="4" t="str">
        <f t="shared" ref="BU100:BU127" si="257">IF(U100="","",VLOOKUP(U100,$BE$6:$BF$20,2,0))</f>
        <v/>
      </c>
      <c r="BV100" s="4" t="str">
        <f t="shared" ref="BV100:BV127" si="258">IF(X100="","",VLOOKUP(X100,$BE$6:$BF$20,2,0))</f>
        <v/>
      </c>
      <c r="BW100" s="4" t="str">
        <f t="shared" ref="BW100:BW127" si="259">IF(AA100="","",VLOOKUP(AA100,$BE$6:$BF$20,2,0))</f>
        <v/>
      </c>
      <c r="BX100" s="4" t="str">
        <f t="shared" ref="BX100:BX128" si="260">IF(AD100="","",VLOOKUP(AD100,$BE$6:$BF$20,2,0))</f>
        <v/>
      </c>
      <c r="BY100" s="4" t="str">
        <f t="shared" ref="BY100:BY128" si="261">IF(AG100="","",VLOOKUP(AG100,$BE$6:$BF$20,2,0))</f>
        <v/>
      </c>
      <c r="BZ100" s="4" t="str">
        <f t="shared" ref="BZ100:BZ127" si="262">IF(AJ100="","",VLOOKUP(AJ100,$BE$6:$BF$20,2,0))</f>
        <v/>
      </c>
      <c r="CA100" s="4" t="str">
        <f t="shared" ref="CA100:CA127" si="263">IF(AL100="","",VLOOKUP(AL100,$BE$6:$BF$20,2,0))</f>
        <v/>
      </c>
      <c r="CB100" s="4" t="str">
        <f t="shared" ref="CB100:CB127" si="264">IF(I100="","",VALUE(LEFT(I100,3)))</f>
        <v/>
      </c>
      <c r="CC100" s="4" t="str">
        <f t="shared" ref="CC100:CC127" si="265">IF(L100="","",VALUE(LEFT(L100,3)))</f>
        <v/>
      </c>
      <c r="CD100" s="4" t="str">
        <f t="shared" ref="CD100:CD127" si="266">IF(O100="","",VALUE(LEFT(O100,3)))</f>
        <v/>
      </c>
      <c r="CE100" s="4" t="str">
        <f t="shared" ref="CE100:CE127" si="267">IF(R100="","",VALUE(LEFT(R100,3)))</f>
        <v/>
      </c>
      <c r="CF100" s="4" t="str">
        <f t="shared" ref="CF100:CF127" si="268">IF(U100="","",VALUE(LEFT(U100,3)))</f>
        <v/>
      </c>
      <c r="CG100" s="4" t="str">
        <f t="shared" ref="CG100:CG127" si="269">IF(X100="","",VALUE(LEFT(X100,3)))</f>
        <v/>
      </c>
      <c r="CH100" s="4" t="str">
        <f t="shared" ref="CH100:CH127" si="270">IF(AA100="","",VALUE(LEFT(AA100,3)))</f>
        <v/>
      </c>
      <c r="CI100" s="4" t="str">
        <f t="shared" ref="CI100:CI128" si="271">IF(AD100="","",VALUE(LEFT(AD100,3)))</f>
        <v/>
      </c>
      <c r="CJ100" s="4" t="str">
        <f t="shared" ref="CJ100:CJ128" si="272">IF(AG100="","",VALUE(LEFT(AG100,3)))</f>
        <v/>
      </c>
      <c r="CK100" s="4" t="str">
        <f t="shared" ref="CK100:CK127" si="273">IF(AJ100="","",VALUE(LEFT(AJ100,3)))</f>
        <v/>
      </c>
      <c r="CL100" s="4" t="str">
        <f t="shared" ref="CL100:CL127" si="274">IF(AL100="","",VALUE(LEFT(AL100,3)))</f>
        <v/>
      </c>
      <c r="CM100" s="4" t="str">
        <f t="shared" si="214"/>
        <v/>
      </c>
      <c r="CN100" s="4" t="str">
        <f t="shared" si="215"/>
        <v/>
      </c>
      <c r="CO100" s="4" t="str">
        <f t="shared" si="216"/>
        <v/>
      </c>
      <c r="CP100" s="4" t="str">
        <f t="shared" si="217"/>
        <v/>
      </c>
      <c r="CQ100" s="4" t="str">
        <f t="shared" si="218"/>
        <v/>
      </c>
      <c r="CR100" s="4" t="str">
        <f t="shared" si="219"/>
        <v/>
      </c>
      <c r="CS100" s="4" t="str">
        <f t="shared" si="220"/>
        <v/>
      </c>
      <c r="CT100" s="4" t="str">
        <f t="shared" si="221"/>
        <v/>
      </c>
      <c r="CU100" s="4" t="str">
        <f t="shared" si="222"/>
        <v/>
      </c>
      <c r="CV100" s="4" t="str">
        <f t="shared" si="223"/>
        <v/>
      </c>
      <c r="CW100" s="4" t="str">
        <f t="shared" si="224"/>
        <v/>
      </c>
      <c r="CX100" s="4">
        <f t="shared" ref="CX100:CX127" si="275">IF(C100="100歳",1,0)</f>
        <v>0</v>
      </c>
      <c r="CY100" s="4" t="str">
        <f t="shared" ref="CY100:CY127" si="276">IF(J100="","999:99.99"," "&amp;LEFT(RIGHT("  "&amp;TEXT(J100,"0.00"),7),2)&amp;":"&amp;RIGHT(TEXT(J100,"0.00"),5))</f>
        <v>999:99.99</v>
      </c>
      <c r="CZ100" s="4" t="str">
        <f t="shared" ref="CZ100:CZ127" si="277">IF(M100="","999:99.99"," "&amp;LEFT(RIGHT("  "&amp;TEXT(M100,"0.00"),7),2)&amp;":"&amp;RIGHT(TEXT(M100,"0.00"),5))</f>
        <v>999:99.99</v>
      </c>
      <c r="DA100" s="4" t="str">
        <f t="shared" ref="DA100:DA127" si="278">IF(P100="","999:99.99"," "&amp;LEFT(RIGHT("  "&amp;TEXT(P100,"0.00"),7),2)&amp;":"&amp;RIGHT(TEXT(P100,"0.00"),5))</f>
        <v>999:99.99</v>
      </c>
      <c r="DB100" s="4" t="str">
        <f t="shared" ref="DB100:DB127" si="279">IF(S100="","999:99.99"," "&amp;LEFT(RIGHT("  "&amp;TEXT(S100,"0.00"),7),2)&amp;":"&amp;RIGHT(TEXT(S100,"0.00"),5))</f>
        <v>999:99.99</v>
      </c>
      <c r="DC100" s="4" t="str">
        <f t="shared" ref="DC100:DC127" si="280">IF(V100="","999:99.99"," "&amp;LEFT(RIGHT("  "&amp;TEXT(V100,"0.00"),7),2)&amp;":"&amp;RIGHT(TEXT(V100,"0.00"),5))</f>
        <v>999:99.99</v>
      </c>
      <c r="DD100" s="4" t="str">
        <f t="shared" ref="DD100:DD127" si="281">IF(Y100="","999:99.99"," "&amp;LEFT(RIGHT("  "&amp;TEXT(Y100,"0.00"),7),2)&amp;":"&amp;RIGHT(TEXT(Y100,"0.00"),5))</f>
        <v>999:99.99</v>
      </c>
      <c r="DE100" s="4" t="str">
        <f t="shared" ref="DE100:DE127" si="282">IF(AB100="","999:99.99"," "&amp;LEFT(RIGHT("  "&amp;TEXT(AB100,"0.00"),7),2)&amp;":"&amp;RIGHT(TEXT(AB100,"0.00"),5))</f>
        <v>999:99.99</v>
      </c>
      <c r="DF100" s="4" t="str">
        <f t="shared" ref="DF100:DF127" si="283">IF(AE100="","999:99.99"," "&amp;LEFT(RIGHT("  "&amp;TEXT(AE100,"0.00"),7),2)&amp;":"&amp;RIGHT(TEXT(AE100,"0.00"),5))</f>
        <v>999:99.99</v>
      </c>
      <c r="DG100" s="4" t="str">
        <f t="shared" ref="DG100:DG127" si="284">IF(AH100="","999:99.99"," "&amp;LEFT(RIGHT("  "&amp;TEXT(AH100,"0.00"),7),2)&amp;":"&amp;RIGHT(TEXT(AH100,"0.00"),5))</f>
        <v>999:99.99</v>
      </c>
      <c r="DH100" s="4" t="str">
        <f t="shared" ref="DH100:DH127" si="285">IF(AK100="","999:99.99"," "&amp;LEFT(RIGHT("  "&amp;TEXT(AK100,"0.00"),7),2)&amp;":"&amp;RIGHT(TEXT(AK100,"0.00"),5))</f>
        <v>999:99.99</v>
      </c>
      <c r="DI100" s="4" t="str">
        <f t="shared" ref="DI100:DI127" si="286">IF(AM100="","999:99.99"," "&amp;LEFT(RIGHT("  "&amp;TEXT(AM100,"0.00"),7),2)&amp;":"&amp;RIGHT(TEXT(AM100,"0.00"),5))</f>
        <v>999:99.99</v>
      </c>
      <c r="DJ100" s="4">
        <f t="shared" si="232"/>
        <v>0</v>
      </c>
      <c r="DK100" s="4">
        <f t="shared" si="233"/>
        <v>0</v>
      </c>
      <c r="DL100" s="4">
        <f t="shared" si="234"/>
        <v>0</v>
      </c>
      <c r="DM100" s="4" t="str">
        <f t="shared" ref="DM100:DM127" si="287">YEAR(B100)&amp;RIGHT("0"&amp;MONTH(B100),2)&amp;RIGHT("0"&amp;DAY(B100),2)</f>
        <v>19000100</v>
      </c>
      <c r="DN100" s="4" t="str">
        <f t="shared" ref="DN100:DN127" si="288">IF(B100="","",INT(($BJ$2-DM100)/10000))</f>
        <v/>
      </c>
      <c r="DU100" s="4" t="str">
        <f t="shared" ref="DU100:DU127" si="289">IF(B100="","",IF(AP100="一般",5,IF(ISERROR(VLOOKUP($AP100,$DX$6:$DZ$20,2,0)),"",VLOOKUP($AP100,$DX$6:$DZ$20,2,0))))</f>
        <v/>
      </c>
      <c r="DV100" s="4" t="str">
        <f t="shared" ref="DV100:DV127" si="290">IF(B100="","",IF(DU100=5,0,IF(ISERROR(VLOOKUP($AP100,$DX$6:$DZ$20,3,0)),"",VLOOKUP($AP100,$DX$6:$DZ$20,3,0))))</f>
        <v/>
      </c>
    </row>
    <row r="101" spans="1:126" ht="16.5" customHeight="1">
      <c r="A101" s="7" t="str">
        <f t="shared" si="205"/>
        <v/>
      </c>
      <c r="B101" s="83"/>
      <c r="C101" s="7" t="s">
        <v>192</v>
      </c>
      <c r="D101" s="84"/>
      <c r="E101" s="84"/>
      <c r="F101" s="84"/>
      <c r="G101" s="84"/>
      <c r="H101" s="149" t="str">
        <f t="shared" si="211"/>
        <v/>
      </c>
      <c r="I101" s="129"/>
      <c r="J101" s="114"/>
      <c r="K101" s="164"/>
      <c r="L101" s="129"/>
      <c r="M101" s="114"/>
      <c r="N101" s="164"/>
      <c r="O101" s="129"/>
      <c r="P101" s="114"/>
      <c r="Q101" s="164"/>
      <c r="R101" s="129"/>
      <c r="S101" s="114"/>
      <c r="T101" s="164"/>
      <c r="U101" s="129"/>
      <c r="V101" s="114"/>
      <c r="W101" s="164"/>
      <c r="X101" s="129"/>
      <c r="Y101" s="114"/>
      <c r="Z101" s="164"/>
      <c r="AA101" s="129"/>
      <c r="AB101" s="114"/>
      <c r="AC101" s="164"/>
      <c r="AD101" s="129"/>
      <c r="AE101" s="114"/>
      <c r="AF101" s="164"/>
      <c r="AG101" s="129"/>
      <c r="AH101" s="114"/>
      <c r="AI101" s="164"/>
      <c r="AJ101" s="129"/>
      <c r="AK101" s="114"/>
      <c r="AL101" s="129"/>
      <c r="AM101" s="114"/>
      <c r="AN101" s="7" t="str">
        <f t="shared" si="235"/>
        <v/>
      </c>
      <c r="AO101" s="154" t="str">
        <f t="shared" si="236"/>
        <v/>
      </c>
      <c r="AP101" s="154" t="str">
        <f>IF(B101="","",IF(DN101&gt;17,"一般",IF(ISERROR(VLOOKUP(DN101,DO$6:$DP$22,2,0)),"",VLOOKUP(DN101,DO$6:$DP$22,2,0))))</f>
        <v/>
      </c>
      <c r="AQ101" s="150" t="str">
        <f t="shared" si="212"/>
        <v/>
      </c>
      <c r="AR101" s="11">
        <f t="shared" si="237"/>
        <v>0</v>
      </c>
      <c r="AS101" s="11">
        <f t="shared" si="238"/>
        <v>0</v>
      </c>
      <c r="AT101" s="11">
        <f t="shared" si="239"/>
        <v>0</v>
      </c>
      <c r="AU101" s="11">
        <f t="shared" si="240"/>
        <v>0</v>
      </c>
      <c r="AV101" s="11">
        <f t="shared" si="241"/>
        <v>0</v>
      </c>
      <c r="AW101" s="11">
        <f t="shared" si="242"/>
        <v>0</v>
      </c>
      <c r="AX101" s="11">
        <f t="shared" si="243"/>
        <v>0</v>
      </c>
      <c r="AY101" s="11">
        <f t="shared" si="244"/>
        <v>0</v>
      </c>
      <c r="AZ101" s="11">
        <f t="shared" si="245"/>
        <v>0</v>
      </c>
      <c r="BA101" s="11">
        <f t="shared" si="246"/>
        <v>0</v>
      </c>
      <c r="BB101" s="11">
        <f t="shared" si="247"/>
        <v>0</v>
      </c>
      <c r="BC101" s="4" t="str">
        <f t="shared" si="248"/>
        <v/>
      </c>
      <c r="BD101" s="4" t="str">
        <f t="shared" si="249"/>
        <v/>
      </c>
      <c r="BE101" s="6">
        <f>BE100+IF(BJ101="",0,1)</f>
        <v>0</v>
      </c>
      <c r="BF101" s="6" t="str">
        <f t="shared" si="207"/>
        <v/>
      </c>
      <c r="BG101" s="4">
        <f t="shared" si="158"/>
        <v>0</v>
      </c>
      <c r="BH101" s="4">
        <f>BH100+IF(BJ101="",0,1)</f>
        <v>0</v>
      </c>
      <c r="BI101" s="4" t="str">
        <f t="shared" si="54"/>
        <v/>
      </c>
      <c r="BJ101" s="4" t="str">
        <f t="shared" si="159"/>
        <v/>
      </c>
      <c r="BK101" s="11">
        <f t="shared" si="250"/>
        <v>0</v>
      </c>
      <c r="BL101" s="4" t="str">
        <f t="shared" si="213"/>
        <v/>
      </c>
      <c r="BM101" s="4">
        <v>5</v>
      </c>
      <c r="BN101" s="4" t="str">
        <f t="shared" si="251"/>
        <v xml:space="preserve"> </v>
      </c>
      <c r="BO101" s="4" t="str">
        <f t="shared" si="162"/>
        <v xml:space="preserve">  </v>
      </c>
      <c r="BP101" s="4" t="str">
        <f t="shared" si="252"/>
        <v/>
      </c>
      <c r="BQ101" s="4" t="str">
        <f t="shared" si="253"/>
        <v/>
      </c>
      <c r="BR101" s="4" t="str">
        <f t="shared" si="254"/>
        <v/>
      </c>
      <c r="BS101" s="4" t="str">
        <f t="shared" si="255"/>
        <v/>
      </c>
      <c r="BT101" s="4" t="str">
        <f t="shared" si="256"/>
        <v/>
      </c>
      <c r="BU101" s="4" t="str">
        <f t="shared" si="257"/>
        <v/>
      </c>
      <c r="BV101" s="4" t="str">
        <f t="shared" si="258"/>
        <v/>
      </c>
      <c r="BW101" s="4" t="str">
        <f t="shared" si="259"/>
        <v/>
      </c>
      <c r="BX101" s="4" t="str">
        <f t="shared" si="260"/>
        <v/>
      </c>
      <c r="BY101" s="4" t="str">
        <f t="shared" si="261"/>
        <v/>
      </c>
      <c r="BZ101" s="4" t="str">
        <f t="shared" si="262"/>
        <v/>
      </c>
      <c r="CA101" s="4" t="str">
        <f t="shared" si="263"/>
        <v/>
      </c>
      <c r="CB101" s="4" t="str">
        <f t="shared" si="264"/>
        <v/>
      </c>
      <c r="CC101" s="4" t="str">
        <f t="shared" si="265"/>
        <v/>
      </c>
      <c r="CD101" s="4" t="str">
        <f t="shared" si="266"/>
        <v/>
      </c>
      <c r="CE101" s="4" t="str">
        <f t="shared" si="267"/>
        <v/>
      </c>
      <c r="CF101" s="4" t="str">
        <f t="shared" si="268"/>
        <v/>
      </c>
      <c r="CG101" s="4" t="str">
        <f t="shared" si="269"/>
        <v/>
      </c>
      <c r="CH101" s="4" t="str">
        <f t="shared" si="270"/>
        <v/>
      </c>
      <c r="CI101" s="4" t="str">
        <f t="shared" si="271"/>
        <v/>
      </c>
      <c r="CJ101" s="4" t="str">
        <f t="shared" si="272"/>
        <v/>
      </c>
      <c r="CK101" s="4" t="str">
        <f t="shared" si="273"/>
        <v/>
      </c>
      <c r="CL101" s="4" t="str">
        <f t="shared" si="274"/>
        <v/>
      </c>
      <c r="CM101" s="4" t="str">
        <f t="shared" si="214"/>
        <v/>
      </c>
      <c r="CN101" s="4" t="str">
        <f t="shared" si="215"/>
        <v/>
      </c>
      <c r="CO101" s="4" t="str">
        <f t="shared" si="216"/>
        <v/>
      </c>
      <c r="CP101" s="4" t="str">
        <f t="shared" si="217"/>
        <v/>
      </c>
      <c r="CQ101" s="4" t="str">
        <f t="shared" si="218"/>
        <v/>
      </c>
      <c r="CR101" s="4" t="str">
        <f t="shared" si="219"/>
        <v/>
      </c>
      <c r="CS101" s="4" t="str">
        <f t="shared" si="220"/>
        <v/>
      </c>
      <c r="CT101" s="4" t="str">
        <f t="shared" si="221"/>
        <v/>
      </c>
      <c r="CU101" s="4" t="str">
        <f t="shared" si="222"/>
        <v/>
      </c>
      <c r="CV101" s="4" t="str">
        <f t="shared" si="223"/>
        <v/>
      </c>
      <c r="CW101" s="4" t="str">
        <f t="shared" si="224"/>
        <v/>
      </c>
      <c r="CX101" s="4">
        <f t="shared" si="275"/>
        <v>0</v>
      </c>
      <c r="CY101" s="4" t="str">
        <f t="shared" si="276"/>
        <v>999:99.99</v>
      </c>
      <c r="CZ101" s="4" t="str">
        <f t="shared" si="277"/>
        <v>999:99.99</v>
      </c>
      <c r="DA101" s="4" t="str">
        <f t="shared" si="278"/>
        <v>999:99.99</v>
      </c>
      <c r="DB101" s="4" t="str">
        <f t="shared" si="279"/>
        <v>999:99.99</v>
      </c>
      <c r="DC101" s="4" t="str">
        <f t="shared" si="280"/>
        <v>999:99.99</v>
      </c>
      <c r="DD101" s="4" t="str">
        <f t="shared" si="281"/>
        <v>999:99.99</v>
      </c>
      <c r="DE101" s="4" t="str">
        <f t="shared" si="282"/>
        <v>999:99.99</v>
      </c>
      <c r="DF101" s="4" t="str">
        <f t="shared" si="283"/>
        <v>999:99.99</v>
      </c>
      <c r="DG101" s="4" t="str">
        <f t="shared" si="284"/>
        <v>999:99.99</v>
      </c>
      <c r="DH101" s="4" t="str">
        <f t="shared" si="285"/>
        <v>999:99.99</v>
      </c>
      <c r="DI101" s="4" t="str">
        <f t="shared" si="286"/>
        <v>999:99.99</v>
      </c>
      <c r="DJ101" s="4">
        <f t="shared" si="208"/>
        <v>0</v>
      </c>
      <c r="DK101" s="4">
        <f t="shared" si="209"/>
        <v>0</v>
      </c>
      <c r="DL101" s="4">
        <f t="shared" si="210"/>
        <v>0</v>
      </c>
      <c r="DM101" s="4" t="str">
        <f t="shared" si="287"/>
        <v>19000100</v>
      </c>
      <c r="DN101" s="4" t="str">
        <f t="shared" si="288"/>
        <v/>
      </c>
      <c r="DU101" s="4" t="str">
        <f t="shared" si="289"/>
        <v/>
      </c>
      <c r="DV101" s="4" t="str">
        <f t="shared" si="290"/>
        <v/>
      </c>
    </row>
    <row r="102" spans="1:126" ht="16.5" customHeight="1">
      <c r="A102" s="7" t="str">
        <f t="shared" si="205"/>
        <v/>
      </c>
      <c r="B102" s="83"/>
      <c r="C102" s="7" t="s">
        <v>192</v>
      </c>
      <c r="D102" s="84"/>
      <c r="E102" s="84"/>
      <c r="F102" s="84"/>
      <c r="G102" s="84"/>
      <c r="H102" s="149" t="str">
        <f t="shared" si="211"/>
        <v/>
      </c>
      <c r="I102" s="129"/>
      <c r="J102" s="114"/>
      <c r="K102" s="164"/>
      <c r="L102" s="129"/>
      <c r="M102" s="114"/>
      <c r="N102" s="164"/>
      <c r="O102" s="129"/>
      <c r="P102" s="114"/>
      <c r="Q102" s="164"/>
      <c r="R102" s="129"/>
      <c r="S102" s="114"/>
      <c r="T102" s="164"/>
      <c r="U102" s="129"/>
      <c r="V102" s="114"/>
      <c r="W102" s="164"/>
      <c r="X102" s="129"/>
      <c r="Y102" s="114"/>
      <c r="Z102" s="164"/>
      <c r="AA102" s="129"/>
      <c r="AB102" s="114"/>
      <c r="AC102" s="164"/>
      <c r="AD102" s="129"/>
      <c r="AE102" s="114"/>
      <c r="AF102" s="164"/>
      <c r="AG102" s="129"/>
      <c r="AH102" s="114"/>
      <c r="AI102" s="164"/>
      <c r="AJ102" s="129"/>
      <c r="AK102" s="114"/>
      <c r="AL102" s="129"/>
      <c r="AM102" s="114"/>
      <c r="AN102" s="7" t="str">
        <f t="shared" si="235"/>
        <v/>
      </c>
      <c r="AO102" s="154" t="str">
        <f t="shared" si="236"/>
        <v/>
      </c>
      <c r="AP102" s="154" t="str">
        <f>IF(B102="","",IF(DN102&gt;17,"一般",IF(ISERROR(VLOOKUP(DN102,DO$6:$DP$22,2,0)),"",VLOOKUP(DN102,DO$6:$DP$22,2,0))))</f>
        <v/>
      </c>
      <c r="AQ102" s="150" t="str">
        <f t="shared" si="212"/>
        <v/>
      </c>
      <c r="AR102" s="11">
        <f t="shared" si="237"/>
        <v>0</v>
      </c>
      <c r="AS102" s="11">
        <f t="shared" si="238"/>
        <v>0</v>
      </c>
      <c r="AT102" s="11">
        <f t="shared" si="239"/>
        <v>0</v>
      </c>
      <c r="AU102" s="11">
        <f t="shared" si="240"/>
        <v>0</v>
      </c>
      <c r="AV102" s="11">
        <f t="shared" si="241"/>
        <v>0</v>
      </c>
      <c r="AW102" s="11">
        <f t="shared" si="242"/>
        <v>0</v>
      </c>
      <c r="AX102" s="11">
        <f t="shared" si="243"/>
        <v>0</v>
      </c>
      <c r="AY102" s="11">
        <f t="shared" si="244"/>
        <v>0</v>
      </c>
      <c r="AZ102" s="11">
        <f t="shared" si="245"/>
        <v>0</v>
      </c>
      <c r="BA102" s="11">
        <f t="shared" si="246"/>
        <v>0</v>
      </c>
      <c r="BB102" s="11">
        <f t="shared" si="247"/>
        <v>0</v>
      </c>
      <c r="BC102" s="4" t="str">
        <f t="shared" si="248"/>
        <v/>
      </c>
      <c r="BD102" s="4" t="str">
        <f t="shared" si="249"/>
        <v/>
      </c>
      <c r="BE102" s="6">
        <f t="shared" si="206"/>
        <v>0</v>
      </c>
      <c r="BF102" s="6" t="str">
        <f t="shared" si="207"/>
        <v/>
      </c>
      <c r="BG102" s="4">
        <f t="shared" si="158"/>
        <v>0</v>
      </c>
      <c r="BH102" s="4">
        <f t="shared" si="80"/>
        <v>0</v>
      </c>
      <c r="BI102" s="4" t="str">
        <f t="shared" si="54"/>
        <v/>
      </c>
      <c r="BJ102" s="4" t="str">
        <f t="shared" si="159"/>
        <v/>
      </c>
      <c r="BK102" s="11">
        <f t="shared" si="250"/>
        <v>0</v>
      </c>
      <c r="BL102" s="4" t="str">
        <f t="shared" si="213"/>
        <v/>
      </c>
      <c r="BM102" s="4">
        <v>5</v>
      </c>
      <c r="BN102" s="4" t="str">
        <f t="shared" si="251"/>
        <v xml:space="preserve"> </v>
      </c>
      <c r="BO102" s="4" t="str">
        <f t="shared" si="162"/>
        <v xml:space="preserve">  </v>
      </c>
      <c r="BP102" s="4" t="str">
        <f t="shared" si="252"/>
        <v/>
      </c>
      <c r="BQ102" s="4" t="str">
        <f t="shared" si="253"/>
        <v/>
      </c>
      <c r="BR102" s="4" t="str">
        <f t="shared" si="254"/>
        <v/>
      </c>
      <c r="BS102" s="4" t="str">
        <f t="shared" si="255"/>
        <v/>
      </c>
      <c r="BT102" s="4" t="str">
        <f t="shared" si="256"/>
        <v/>
      </c>
      <c r="BU102" s="4" t="str">
        <f t="shared" si="257"/>
        <v/>
      </c>
      <c r="BV102" s="4" t="str">
        <f t="shared" si="258"/>
        <v/>
      </c>
      <c r="BW102" s="4" t="str">
        <f t="shared" si="259"/>
        <v/>
      </c>
      <c r="BX102" s="4" t="str">
        <f t="shared" si="260"/>
        <v/>
      </c>
      <c r="BY102" s="4" t="str">
        <f t="shared" si="261"/>
        <v/>
      </c>
      <c r="BZ102" s="4" t="str">
        <f t="shared" si="262"/>
        <v/>
      </c>
      <c r="CA102" s="4" t="str">
        <f t="shared" si="263"/>
        <v/>
      </c>
      <c r="CB102" s="4" t="str">
        <f t="shared" si="264"/>
        <v/>
      </c>
      <c r="CC102" s="4" t="str">
        <f t="shared" si="265"/>
        <v/>
      </c>
      <c r="CD102" s="4" t="str">
        <f t="shared" si="266"/>
        <v/>
      </c>
      <c r="CE102" s="4" t="str">
        <f t="shared" si="267"/>
        <v/>
      </c>
      <c r="CF102" s="4" t="str">
        <f t="shared" si="268"/>
        <v/>
      </c>
      <c r="CG102" s="4" t="str">
        <f t="shared" si="269"/>
        <v/>
      </c>
      <c r="CH102" s="4" t="str">
        <f t="shared" si="270"/>
        <v/>
      </c>
      <c r="CI102" s="4" t="str">
        <f t="shared" si="271"/>
        <v/>
      </c>
      <c r="CJ102" s="4" t="str">
        <f t="shared" si="272"/>
        <v/>
      </c>
      <c r="CK102" s="4" t="str">
        <f t="shared" si="273"/>
        <v/>
      </c>
      <c r="CL102" s="4" t="str">
        <f t="shared" si="274"/>
        <v/>
      </c>
      <c r="CM102" s="4" t="str">
        <f t="shared" si="214"/>
        <v/>
      </c>
      <c r="CN102" s="4" t="str">
        <f t="shared" si="215"/>
        <v/>
      </c>
      <c r="CO102" s="4" t="str">
        <f t="shared" si="216"/>
        <v/>
      </c>
      <c r="CP102" s="4" t="str">
        <f t="shared" si="217"/>
        <v/>
      </c>
      <c r="CQ102" s="4" t="str">
        <f t="shared" si="218"/>
        <v/>
      </c>
      <c r="CR102" s="4" t="str">
        <f t="shared" si="219"/>
        <v/>
      </c>
      <c r="CS102" s="4" t="str">
        <f t="shared" si="220"/>
        <v/>
      </c>
      <c r="CT102" s="4" t="str">
        <f t="shared" si="221"/>
        <v/>
      </c>
      <c r="CU102" s="4" t="str">
        <f t="shared" si="222"/>
        <v/>
      </c>
      <c r="CV102" s="4" t="str">
        <f t="shared" si="223"/>
        <v/>
      </c>
      <c r="CW102" s="4" t="str">
        <f t="shared" si="224"/>
        <v/>
      </c>
      <c r="CX102" s="4">
        <f t="shared" si="275"/>
        <v>0</v>
      </c>
      <c r="CY102" s="4" t="str">
        <f t="shared" si="276"/>
        <v>999:99.99</v>
      </c>
      <c r="CZ102" s="4" t="str">
        <f t="shared" si="277"/>
        <v>999:99.99</v>
      </c>
      <c r="DA102" s="4" t="str">
        <f t="shared" si="278"/>
        <v>999:99.99</v>
      </c>
      <c r="DB102" s="4" t="str">
        <f t="shared" si="279"/>
        <v>999:99.99</v>
      </c>
      <c r="DC102" s="4" t="str">
        <f t="shared" si="280"/>
        <v>999:99.99</v>
      </c>
      <c r="DD102" s="4" t="str">
        <f t="shared" si="281"/>
        <v>999:99.99</v>
      </c>
      <c r="DE102" s="4" t="str">
        <f t="shared" si="282"/>
        <v>999:99.99</v>
      </c>
      <c r="DF102" s="4" t="str">
        <f t="shared" si="283"/>
        <v>999:99.99</v>
      </c>
      <c r="DG102" s="4" t="str">
        <f t="shared" si="284"/>
        <v>999:99.99</v>
      </c>
      <c r="DH102" s="4" t="str">
        <f t="shared" si="285"/>
        <v>999:99.99</v>
      </c>
      <c r="DI102" s="4" t="str">
        <f t="shared" si="286"/>
        <v>999:99.99</v>
      </c>
      <c r="DJ102" s="4">
        <f t="shared" si="208"/>
        <v>0</v>
      </c>
      <c r="DK102" s="4">
        <f t="shared" si="209"/>
        <v>0</v>
      </c>
      <c r="DL102" s="4">
        <f t="shared" si="210"/>
        <v>0</v>
      </c>
      <c r="DM102" s="4" t="str">
        <f t="shared" si="287"/>
        <v>19000100</v>
      </c>
      <c r="DN102" s="4" t="str">
        <f t="shared" si="288"/>
        <v/>
      </c>
      <c r="DU102" s="4" t="str">
        <f t="shared" si="289"/>
        <v/>
      </c>
      <c r="DV102" s="4" t="str">
        <f t="shared" si="290"/>
        <v/>
      </c>
    </row>
    <row r="103" spans="1:126" ht="16.5" customHeight="1">
      <c r="A103" s="7" t="str">
        <f t="shared" si="205"/>
        <v/>
      </c>
      <c r="B103" s="83"/>
      <c r="C103" s="7" t="s">
        <v>192</v>
      </c>
      <c r="D103" s="84"/>
      <c r="E103" s="84"/>
      <c r="F103" s="84"/>
      <c r="G103" s="84"/>
      <c r="H103" s="149" t="str">
        <f t="shared" si="211"/>
        <v/>
      </c>
      <c r="I103" s="129"/>
      <c r="J103" s="114"/>
      <c r="K103" s="164"/>
      <c r="L103" s="129"/>
      <c r="M103" s="114"/>
      <c r="N103" s="164"/>
      <c r="O103" s="129"/>
      <c r="P103" s="114"/>
      <c r="Q103" s="164"/>
      <c r="R103" s="129"/>
      <c r="S103" s="114"/>
      <c r="T103" s="164"/>
      <c r="U103" s="129"/>
      <c r="V103" s="114"/>
      <c r="W103" s="164"/>
      <c r="X103" s="129"/>
      <c r="Y103" s="114"/>
      <c r="Z103" s="164"/>
      <c r="AA103" s="129"/>
      <c r="AB103" s="114"/>
      <c r="AC103" s="164"/>
      <c r="AD103" s="129"/>
      <c r="AE103" s="114"/>
      <c r="AF103" s="164"/>
      <c r="AG103" s="129"/>
      <c r="AH103" s="114"/>
      <c r="AI103" s="164"/>
      <c r="AJ103" s="129"/>
      <c r="AK103" s="114"/>
      <c r="AL103" s="129"/>
      <c r="AM103" s="114"/>
      <c r="AN103" s="7" t="str">
        <f t="shared" si="235"/>
        <v/>
      </c>
      <c r="AO103" s="154" t="str">
        <f t="shared" si="236"/>
        <v/>
      </c>
      <c r="AP103" s="154" t="str">
        <f>IF(B103="","",IF(DN103&gt;17,"一般",IF(ISERROR(VLOOKUP(DN103,DO$6:$DP$22,2,0)),"",VLOOKUP(DN103,DO$6:$DP$22,2,0))))</f>
        <v/>
      </c>
      <c r="AQ103" s="150" t="str">
        <f t="shared" si="212"/>
        <v/>
      </c>
      <c r="AR103" s="11">
        <f t="shared" si="237"/>
        <v>0</v>
      </c>
      <c r="AS103" s="11">
        <f t="shared" si="238"/>
        <v>0</v>
      </c>
      <c r="AT103" s="11">
        <f t="shared" si="239"/>
        <v>0</v>
      </c>
      <c r="AU103" s="11">
        <f t="shared" si="240"/>
        <v>0</v>
      </c>
      <c r="AV103" s="11">
        <f t="shared" si="241"/>
        <v>0</v>
      </c>
      <c r="AW103" s="11">
        <f t="shared" si="242"/>
        <v>0</v>
      </c>
      <c r="AX103" s="11">
        <f t="shared" si="243"/>
        <v>0</v>
      </c>
      <c r="AY103" s="11">
        <f t="shared" si="244"/>
        <v>0</v>
      </c>
      <c r="AZ103" s="11">
        <f t="shared" si="245"/>
        <v>0</v>
      </c>
      <c r="BA103" s="11">
        <f t="shared" si="246"/>
        <v>0</v>
      </c>
      <c r="BB103" s="11">
        <f t="shared" si="247"/>
        <v>0</v>
      </c>
      <c r="BC103" s="4" t="str">
        <f t="shared" si="248"/>
        <v/>
      </c>
      <c r="BD103" s="4" t="str">
        <f t="shared" si="249"/>
        <v/>
      </c>
      <c r="BE103" s="6">
        <f t="shared" si="206"/>
        <v>0</v>
      </c>
      <c r="BF103" s="6" t="str">
        <f t="shared" si="207"/>
        <v/>
      </c>
      <c r="BG103" s="4">
        <f t="shared" si="158"/>
        <v>0</v>
      </c>
      <c r="BH103" s="4">
        <f t="shared" si="80"/>
        <v>0</v>
      </c>
      <c r="BI103" s="4" t="str">
        <f t="shared" si="54"/>
        <v/>
      </c>
      <c r="BJ103" s="4" t="str">
        <f t="shared" si="159"/>
        <v/>
      </c>
      <c r="BK103" s="11">
        <f t="shared" si="250"/>
        <v>0</v>
      </c>
      <c r="BL103" s="4" t="str">
        <f t="shared" si="213"/>
        <v/>
      </c>
      <c r="BM103" s="4">
        <v>5</v>
      </c>
      <c r="BN103" s="4" t="str">
        <f t="shared" si="251"/>
        <v xml:space="preserve"> </v>
      </c>
      <c r="BO103" s="4" t="str">
        <f t="shared" si="162"/>
        <v xml:space="preserve">  </v>
      </c>
      <c r="BP103" s="4" t="str">
        <f t="shared" si="252"/>
        <v/>
      </c>
      <c r="BQ103" s="4" t="str">
        <f t="shared" si="253"/>
        <v/>
      </c>
      <c r="BR103" s="4" t="str">
        <f t="shared" si="254"/>
        <v/>
      </c>
      <c r="BS103" s="4" t="str">
        <f t="shared" si="255"/>
        <v/>
      </c>
      <c r="BT103" s="4" t="str">
        <f t="shared" si="256"/>
        <v/>
      </c>
      <c r="BU103" s="4" t="str">
        <f t="shared" si="257"/>
        <v/>
      </c>
      <c r="BV103" s="4" t="str">
        <f t="shared" si="258"/>
        <v/>
      </c>
      <c r="BW103" s="4" t="str">
        <f t="shared" si="259"/>
        <v/>
      </c>
      <c r="BX103" s="4" t="str">
        <f t="shared" si="260"/>
        <v/>
      </c>
      <c r="BY103" s="4" t="str">
        <f t="shared" si="261"/>
        <v/>
      </c>
      <c r="BZ103" s="4" t="str">
        <f t="shared" si="262"/>
        <v/>
      </c>
      <c r="CA103" s="4" t="str">
        <f t="shared" si="263"/>
        <v/>
      </c>
      <c r="CB103" s="4" t="str">
        <f t="shared" si="264"/>
        <v/>
      </c>
      <c r="CC103" s="4" t="str">
        <f t="shared" si="265"/>
        <v/>
      </c>
      <c r="CD103" s="4" t="str">
        <f t="shared" si="266"/>
        <v/>
      </c>
      <c r="CE103" s="4" t="str">
        <f t="shared" si="267"/>
        <v/>
      </c>
      <c r="CF103" s="4" t="str">
        <f t="shared" si="268"/>
        <v/>
      </c>
      <c r="CG103" s="4" t="str">
        <f t="shared" si="269"/>
        <v/>
      </c>
      <c r="CH103" s="4" t="str">
        <f t="shared" si="270"/>
        <v/>
      </c>
      <c r="CI103" s="4" t="str">
        <f t="shared" si="271"/>
        <v/>
      </c>
      <c r="CJ103" s="4" t="str">
        <f t="shared" si="272"/>
        <v/>
      </c>
      <c r="CK103" s="4" t="str">
        <f t="shared" si="273"/>
        <v/>
      </c>
      <c r="CL103" s="4" t="str">
        <f t="shared" si="274"/>
        <v/>
      </c>
      <c r="CM103" s="4" t="str">
        <f t="shared" si="214"/>
        <v/>
      </c>
      <c r="CN103" s="4" t="str">
        <f t="shared" si="215"/>
        <v/>
      </c>
      <c r="CO103" s="4" t="str">
        <f t="shared" si="216"/>
        <v/>
      </c>
      <c r="CP103" s="4" t="str">
        <f t="shared" si="217"/>
        <v/>
      </c>
      <c r="CQ103" s="4" t="str">
        <f t="shared" si="218"/>
        <v/>
      </c>
      <c r="CR103" s="4" t="str">
        <f t="shared" si="219"/>
        <v/>
      </c>
      <c r="CS103" s="4" t="str">
        <f t="shared" si="220"/>
        <v/>
      </c>
      <c r="CT103" s="4" t="str">
        <f t="shared" si="221"/>
        <v/>
      </c>
      <c r="CU103" s="4" t="str">
        <f t="shared" si="222"/>
        <v/>
      </c>
      <c r="CV103" s="4" t="str">
        <f t="shared" si="223"/>
        <v/>
      </c>
      <c r="CW103" s="4" t="str">
        <f t="shared" si="224"/>
        <v/>
      </c>
      <c r="CX103" s="4">
        <f t="shared" si="275"/>
        <v>0</v>
      </c>
      <c r="CY103" s="4" t="str">
        <f t="shared" si="276"/>
        <v>999:99.99</v>
      </c>
      <c r="CZ103" s="4" t="str">
        <f t="shared" si="277"/>
        <v>999:99.99</v>
      </c>
      <c r="DA103" s="4" t="str">
        <f t="shared" si="278"/>
        <v>999:99.99</v>
      </c>
      <c r="DB103" s="4" t="str">
        <f t="shared" si="279"/>
        <v>999:99.99</v>
      </c>
      <c r="DC103" s="4" t="str">
        <f t="shared" si="280"/>
        <v>999:99.99</v>
      </c>
      <c r="DD103" s="4" t="str">
        <f t="shared" si="281"/>
        <v>999:99.99</v>
      </c>
      <c r="DE103" s="4" t="str">
        <f t="shared" si="282"/>
        <v>999:99.99</v>
      </c>
      <c r="DF103" s="4" t="str">
        <f t="shared" si="283"/>
        <v>999:99.99</v>
      </c>
      <c r="DG103" s="4" t="str">
        <f t="shared" si="284"/>
        <v>999:99.99</v>
      </c>
      <c r="DH103" s="4" t="str">
        <f t="shared" si="285"/>
        <v>999:99.99</v>
      </c>
      <c r="DI103" s="4" t="str">
        <f t="shared" si="286"/>
        <v>999:99.99</v>
      </c>
      <c r="DJ103" s="4">
        <f t="shared" si="208"/>
        <v>0</v>
      </c>
      <c r="DK103" s="4">
        <f t="shared" si="209"/>
        <v>0</v>
      </c>
      <c r="DL103" s="4">
        <f t="shared" si="210"/>
        <v>0</v>
      </c>
      <c r="DM103" s="4" t="str">
        <f t="shared" si="287"/>
        <v>19000100</v>
      </c>
      <c r="DN103" s="4" t="str">
        <f t="shared" si="288"/>
        <v/>
      </c>
      <c r="DU103" s="4" t="str">
        <f t="shared" si="289"/>
        <v/>
      </c>
      <c r="DV103" s="4" t="str">
        <f t="shared" si="290"/>
        <v/>
      </c>
    </row>
    <row r="104" spans="1:126" ht="16.5" customHeight="1">
      <c r="A104" s="7" t="str">
        <f t="shared" si="205"/>
        <v/>
      </c>
      <c r="B104" s="83"/>
      <c r="C104" s="7" t="s">
        <v>192</v>
      </c>
      <c r="D104" s="84"/>
      <c r="E104" s="84"/>
      <c r="F104" s="84"/>
      <c r="G104" s="84"/>
      <c r="H104" s="149" t="str">
        <f t="shared" si="211"/>
        <v/>
      </c>
      <c r="I104" s="129"/>
      <c r="J104" s="114"/>
      <c r="K104" s="164"/>
      <c r="L104" s="129"/>
      <c r="M104" s="114"/>
      <c r="N104" s="164"/>
      <c r="O104" s="129"/>
      <c r="P104" s="114"/>
      <c r="Q104" s="164"/>
      <c r="R104" s="129"/>
      <c r="S104" s="114"/>
      <c r="T104" s="164"/>
      <c r="U104" s="129"/>
      <c r="V104" s="114"/>
      <c r="W104" s="164"/>
      <c r="X104" s="129"/>
      <c r="Y104" s="114"/>
      <c r="Z104" s="164"/>
      <c r="AA104" s="129"/>
      <c r="AB104" s="114"/>
      <c r="AC104" s="164"/>
      <c r="AD104" s="129"/>
      <c r="AE104" s="114"/>
      <c r="AF104" s="164"/>
      <c r="AG104" s="129"/>
      <c r="AH104" s="114"/>
      <c r="AI104" s="164"/>
      <c r="AJ104" s="129"/>
      <c r="AK104" s="114"/>
      <c r="AL104" s="129"/>
      <c r="AM104" s="114"/>
      <c r="AN104" s="7" t="str">
        <f t="shared" si="235"/>
        <v/>
      </c>
      <c r="AO104" s="154" t="str">
        <f t="shared" si="236"/>
        <v/>
      </c>
      <c r="AP104" s="154" t="str">
        <f>IF(B104="","",IF(DN104&gt;17,"一般",IF(ISERROR(VLOOKUP(DN104,DO$6:$DP$22,2,0)),"",VLOOKUP(DN104,DO$6:$DP$22,2,0))))</f>
        <v/>
      </c>
      <c r="AQ104" s="150" t="str">
        <f t="shared" si="212"/>
        <v/>
      </c>
      <c r="AR104" s="11">
        <f t="shared" si="237"/>
        <v>0</v>
      </c>
      <c r="AS104" s="11">
        <f t="shared" si="238"/>
        <v>0</v>
      </c>
      <c r="AT104" s="11">
        <f t="shared" si="239"/>
        <v>0</v>
      </c>
      <c r="AU104" s="11">
        <f t="shared" si="240"/>
        <v>0</v>
      </c>
      <c r="AV104" s="11">
        <f t="shared" si="241"/>
        <v>0</v>
      </c>
      <c r="AW104" s="11">
        <f t="shared" si="242"/>
        <v>0</v>
      </c>
      <c r="AX104" s="11">
        <f t="shared" si="243"/>
        <v>0</v>
      </c>
      <c r="AY104" s="11">
        <f t="shared" si="244"/>
        <v>0</v>
      </c>
      <c r="AZ104" s="11">
        <f t="shared" si="245"/>
        <v>0</v>
      </c>
      <c r="BA104" s="11">
        <f t="shared" si="246"/>
        <v>0</v>
      </c>
      <c r="BB104" s="11">
        <f t="shared" si="247"/>
        <v>0</v>
      </c>
      <c r="BC104" s="4" t="str">
        <f t="shared" si="248"/>
        <v/>
      </c>
      <c r="BD104" s="4" t="str">
        <f t="shared" si="249"/>
        <v/>
      </c>
      <c r="BE104" s="6">
        <f t="shared" si="206"/>
        <v>0</v>
      </c>
      <c r="BF104" s="6" t="str">
        <f t="shared" si="207"/>
        <v/>
      </c>
      <c r="BG104" s="4">
        <f t="shared" si="158"/>
        <v>0</v>
      </c>
      <c r="BH104" s="4">
        <f t="shared" si="80"/>
        <v>0</v>
      </c>
      <c r="BI104" s="4" t="str">
        <f t="shared" si="54"/>
        <v/>
      </c>
      <c r="BJ104" s="4" t="str">
        <f t="shared" si="159"/>
        <v/>
      </c>
      <c r="BK104" s="11">
        <f t="shared" si="250"/>
        <v>0</v>
      </c>
      <c r="BL104" s="4" t="str">
        <f t="shared" si="213"/>
        <v/>
      </c>
      <c r="BM104" s="4">
        <v>5</v>
      </c>
      <c r="BN104" s="4" t="str">
        <f t="shared" si="251"/>
        <v xml:space="preserve"> </v>
      </c>
      <c r="BO104" s="4" t="str">
        <f t="shared" si="162"/>
        <v xml:space="preserve">  </v>
      </c>
      <c r="BP104" s="4" t="str">
        <f t="shared" si="252"/>
        <v/>
      </c>
      <c r="BQ104" s="4" t="str">
        <f t="shared" si="253"/>
        <v/>
      </c>
      <c r="BR104" s="4" t="str">
        <f t="shared" si="254"/>
        <v/>
      </c>
      <c r="BS104" s="4" t="str">
        <f t="shared" si="255"/>
        <v/>
      </c>
      <c r="BT104" s="4" t="str">
        <f t="shared" si="256"/>
        <v/>
      </c>
      <c r="BU104" s="4" t="str">
        <f t="shared" si="257"/>
        <v/>
      </c>
      <c r="BV104" s="4" t="str">
        <f t="shared" si="258"/>
        <v/>
      </c>
      <c r="BW104" s="4" t="str">
        <f t="shared" si="259"/>
        <v/>
      </c>
      <c r="BX104" s="4" t="str">
        <f t="shared" si="260"/>
        <v/>
      </c>
      <c r="BY104" s="4" t="str">
        <f t="shared" si="261"/>
        <v/>
      </c>
      <c r="BZ104" s="4" t="str">
        <f t="shared" si="262"/>
        <v/>
      </c>
      <c r="CA104" s="4" t="str">
        <f t="shared" si="263"/>
        <v/>
      </c>
      <c r="CB104" s="4" t="str">
        <f t="shared" si="264"/>
        <v/>
      </c>
      <c r="CC104" s="4" t="str">
        <f t="shared" si="265"/>
        <v/>
      </c>
      <c r="CD104" s="4" t="str">
        <f t="shared" si="266"/>
        <v/>
      </c>
      <c r="CE104" s="4" t="str">
        <f t="shared" si="267"/>
        <v/>
      </c>
      <c r="CF104" s="4" t="str">
        <f t="shared" si="268"/>
        <v/>
      </c>
      <c r="CG104" s="4" t="str">
        <f t="shared" si="269"/>
        <v/>
      </c>
      <c r="CH104" s="4" t="str">
        <f t="shared" si="270"/>
        <v/>
      </c>
      <c r="CI104" s="4" t="str">
        <f t="shared" si="271"/>
        <v/>
      </c>
      <c r="CJ104" s="4" t="str">
        <f t="shared" si="272"/>
        <v/>
      </c>
      <c r="CK104" s="4" t="str">
        <f t="shared" si="273"/>
        <v/>
      </c>
      <c r="CL104" s="4" t="str">
        <f t="shared" si="274"/>
        <v/>
      </c>
      <c r="CM104" s="4" t="str">
        <f t="shared" si="214"/>
        <v/>
      </c>
      <c r="CN104" s="4" t="str">
        <f t="shared" si="215"/>
        <v/>
      </c>
      <c r="CO104" s="4" t="str">
        <f t="shared" si="216"/>
        <v/>
      </c>
      <c r="CP104" s="4" t="str">
        <f t="shared" si="217"/>
        <v/>
      </c>
      <c r="CQ104" s="4" t="str">
        <f t="shared" si="218"/>
        <v/>
      </c>
      <c r="CR104" s="4" t="str">
        <f t="shared" si="219"/>
        <v/>
      </c>
      <c r="CS104" s="4" t="str">
        <f t="shared" si="220"/>
        <v/>
      </c>
      <c r="CT104" s="4" t="str">
        <f t="shared" si="221"/>
        <v/>
      </c>
      <c r="CU104" s="4" t="str">
        <f t="shared" si="222"/>
        <v/>
      </c>
      <c r="CV104" s="4" t="str">
        <f t="shared" si="223"/>
        <v/>
      </c>
      <c r="CW104" s="4" t="str">
        <f t="shared" si="224"/>
        <v/>
      </c>
      <c r="CX104" s="4">
        <f t="shared" si="275"/>
        <v>0</v>
      </c>
      <c r="CY104" s="4" t="str">
        <f t="shared" si="276"/>
        <v>999:99.99</v>
      </c>
      <c r="CZ104" s="4" t="str">
        <f t="shared" si="277"/>
        <v>999:99.99</v>
      </c>
      <c r="DA104" s="4" t="str">
        <f t="shared" si="278"/>
        <v>999:99.99</v>
      </c>
      <c r="DB104" s="4" t="str">
        <f t="shared" si="279"/>
        <v>999:99.99</v>
      </c>
      <c r="DC104" s="4" t="str">
        <f t="shared" si="280"/>
        <v>999:99.99</v>
      </c>
      <c r="DD104" s="4" t="str">
        <f t="shared" si="281"/>
        <v>999:99.99</v>
      </c>
      <c r="DE104" s="4" t="str">
        <f t="shared" si="282"/>
        <v>999:99.99</v>
      </c>
      <c r="DF104" s="4" t="str">
        <f t="shared" si="283"/>
        <v>999:99.99</v>
      </c>
      <c r="DG104" s="4" t="str">
        <f t="shared" si="284"/>
        <v>999:99.99</v>
      </c>
      <c r="DH104" s="4" t="str">
        <f t="shared" si="285"/>
        <v>999:99.99</v>
      </c>
      <c r="DI104" s="4" t="str">
        <f t="shared" si="286"/>
        <v>999:99.99</v>
      </c>
      <c r="DJ104" s="4">
        <f t="shared" si="208"/>
        <v>0</v>
      </c>
      <c r="DK104" s="4">
        <f t="shared" si="209"/>
        <v>0</v>
      </c>
      <c r="DL104" s="4">
        <f t="shared" si="210"/>
        <v>0</v>
      </c>
      <c r="DM104" s="4" t="str">
        <f t="shared" si="287"/>
        <v>19000100</v>
      </c>
      <c r="DN104" s="4" t="str">
        <f t="shared" si="288"/>
        <v/>
      </c>
      <c r="DU104" s="4" t="str">
        <f t="shared" si="289"/>
        <v/>
      </c>
      <c r="DV104" s="4" t="str">
        <f t="shared" si="290"/>
        <v/>
      </c>
    </row>
    <row r="105" spans="1:126" ht="16.5" customHeight="1">
      <c r="A105" s="7" t="str">
        <f t="shared" si="205"/>
        <v/>
      </c>
      <c r="B105" s="83"/>
      <c r="C105" s="7" t="s">
        <v>192</v>
      </c>
      <c r="D105" s="84"/>
      <c r="E105" s="84"/>
      <c r="F105" s="84"/>
      <c r="G105" s="84"/>
      <c r="H105" s="149" t="str">
        <f t="shared" si="211"/>
        <v/>
      </c>
      <c r="I105" s="129"/>
      <c r="J105" s="114"/>
      <c r="K105" s="164"/>
      <c r="L105" s="129"/>
      <c r="M105" s="114"/>
      <c r="N105" s="164"/>
      <c r="O105" s="129"/>
      <c r="P105" s="114"/>
      <c r="Q105" s="164"/>
      <c r="R105" s="129"/>
      <c r="S105" s="114"/>
      <c r="T105" s="164"/>
      <c r="U105" s="129"/>
      <c r="V105" s="114"/>
      <c r="W105" s="164"/>
      <c r="X105" s="129"/>
      <c r="Y105" s="114"/>
      <c r="Z105" s="164"/>
      <c r="AA105" s="129"/>
      <c r="AB105" s="114"/>
      <c r="AC105" s="164"/>
      <c r="AD105" s="129"/>
      <c r="AE105" s="114"/>
      <c r="AF105" s="164"/>
      <c r="AG105" s="129"/>
      <c r="AH105" s="114"/>
      <c r="AI105" s="164"/>
      <c r="AJ105" s="129"/>
      <c r="AK105" s="114"/>
      <c r="AL105" s="129"/>
      <c r="AM105" s="114"/>
      <c r="AN105" s="7" t="str">
        <f t="shared" si="235"/>
        <v/>
      </c>
      <c r="AO105" s="154" t="str">
        <f t="shared" si="236"/>
        <v/>
      </c>
      <c r="AP105" s="154" t="str">
        <f>IF(B105="","",IF(DN105&gt;17,"一般",IF(ISERROR(VLOOKUP(DN105,DO$6:$DP$22,2,0)),"",VLOOKUP(DN105,DO$6:$DP$22,2,0))))</f>
        <v/>
      </c>
      <c r="AQ105" s="150" t="str">
        <f t="shared" si="212"/>
        <v/>
      </c>
      <c r="AR105" s="11">
        <f t="shared" si="237"/>
        <v>0</v>
      </c>
      <c r="AS105" s="11">
        <f t="shared" si="238"/>
        <v>0</v>
      </c>
      <c r="AT105" s="11">
        <f t="shared" si="239"/>
        <v>0</v>
      </c>
      <c r="AU105" s="11">
        <f t="shared" si="240"/>
        <v>0</v>
      </c>
      <c r="AV105" s="11">
        <f t="shared" si="241"/>
        <v>0</v>
      </c>
      <c r="AW105" s="11">
        <f t="shared" si="242"/>
        <v>0</v>
      </c>
      <c r="AX105" s="11">
        <f t="shared" si="243"/>
        <v>0</v>
      </c>
      <c r="AY105" s="11">
        <f t="shared" si="244"/>
        <v>0</v>
      </c>
      <c r="AZ105" s="11">
        <f t="shared" si="245"/>
        <v>0</v>
      </c>
      <c r="BA105" s="11">
        <f t="shared" si="246"/>
        <v>0</v>
      </c>
      <c r="BB105" s="11">
        <f t="shared" si="247"/>
        <v>0</v>
      </c>
      <c r="BC105" s="4" t="str">
        <f t="shared" si="248"/>
        <v/>
      </c>
      <c r="BD105" s="4" t="str">
        <f t="shared" si="249"/>
        <v/>
      </c>
      <c r="BE105" s="6">
        <f t="shared" si="206"/>
        <v>0</v>
      </c>
      <c r="BF105" s="6" t="str">
        <f t="shared" si="207"/>
        <v/>
      </c>
      <c r="BG105" s="4">
        <f t="shared" si="158"/>
        <v>0</v>
      </c>
      <c r="BH105" s="4">
        <f t="shared" si="80"/>
        <v>0</v>
      </c>
      <c r="BI105" s="4" t="str">
        <f t="shared" si="54"/>
        <v/>
      </c>
      <c r="BJ105" s="4" t="str">
        <f t="shared" si="159"/>
        <v/>
      </c>
      <c r="BK105" s="11">
        <f t="shared" si="250"/>
        <v>0</v>
      </c>
      <c r="BL105" s="4" t="str">
        <f t="shared" si="213"/>
        <v/>
      </c>
      <c r="BM105" s="4">
        <v>5</v>
      </c>
      <c r="BN105" s="4" t="str">
        <f t="shared" si="251"/>
        <v xml:space="preserve"> </v>
      </c>
      <c r="BO105" s="4" t="str">
        <f t="shared" si="162"/>
        <v xml:space="preserve">  </v>
      </c>
      <c r="BP105" s="4" t="str">
        <f t="shared" si="252"/>
        <v/>
      </c>
      <c r="BQ105" s="4" t="str">
        <f t="shared" si="253"/>
        <v/>
      </c>
      <c r="BR105" s="4" t="str">
        <f t="shared" si="254"/>
        <v/>
      </c>
      <c r="BS105" s="4" t="str">
        <f t="shared" si="255"/>
        <v/>
      </c>
      <c r="BT105" s="4" t="str">
        <f t="shared" si="256"/>
        <v/>
      </c>
      <c r="BU105" s="4" t="str">
        <f t="shared" si="257"/>
        <v/>
      </c>
      <c r="BV105" s="4" t="str">
        <f t="shared" si="258"/>
        <v/>
      </c>
      <c r="BW105" s="4" t="str">
        <f t="shared" si="259"/>
        <v/>
      </c>
      <c r="BX105" s="4" t="str">
        <f t="shared" si="260"/>
        <v/>
      </c>
      <c r="BY105" s="4" t="str">
        <f t="shared" si="261"/>
        <v/>
      </c>
      <c r="BZ105" s="4" t="str">
        <f t="shared" si="262"/>
        <v/>
      </c>
      <c r="CA105" s="4" t="str">
        <f t="shared" si="263"/>
        <v/>
      </c>
      <c r="CB105" s="4" t="str">
        <f t="shared" si="264"/>
        <v/>
      </c>
      <c r="CC105" s="4" t="str">
        <f t="shared" si="265"/>
        <v/>
      </c>
      <c r="CD105" s="4" t="str">
        <f t="shared" si="266"/>
        <v/>
      </c>
      <c r="CE105" s="4" t="str">
        <f t="shared" si="267"/>
        <v/>
      </c>
      <c r="CF105" s="4" t="str">
        <f t="shared" si="268"/>
        <v/>
      </c>
      <c r="CG105" s="4" t="str">
        <f t="shared" si="269"/>
        <v/>
      </c>
      <c r="CH105" s="4" t="str">
        <f t="shared" si="270"/>
        <v/>
      </c>
      <c r="CI105" s="4" t="str">
        <f t="shared" si="271"/>
        <v/>
      </c>
      <c r="CJ105" s="4" t="str">
        <f t="shared" si="272"/>
        <v/>
      </c>
      <c r="CK105" s="4" t="str">
        <f t="shared" si="273"/>
        <v/>
      </c>
      <c r="CL105" s="4" t="str">
        <f t="shared" si="274"/>
        <v/>
      </c>
      <c r="CM105" s="4" t="str">
        <f t="shared" si="214"/>
        <v/>
      </c>
      <c r="CN105" s="4" t="str">
        <f t="shared" si="215"/>
        <v/>
      </c>
      <c r="CO105" s="4" t="str">
        <f t="shared" si="216"/>
        <v/>
      </c>
      <c r="CP105" s="4" t="str">
        <f t="shared" si="217"/>
        <v/>
      </c>
      <c r="CQ105" s="4" t="str">
        <f t="shared" si="218"/>
        <v/>
      </c>
      <c r="CR105" s="4" t="str">
        <f t="shared" si="219"/>
        <v/>
      </c>
      <c r="CS105" s="4" t="str">
        <f t="shared" si="220"/>
        <v/>
      </c>
      <c r="CT105" s="4" t="str">
        <f t="shared" si="221"/>
        <v/>
      </c>
      <c r="CU105" s="4" t="str">
        <f t="shared" si="222"/>
        <v/>
      </c>
      <c r="CV105" s="4" t="str">
        <f t="shared" si="223"/>
        <v/>
      </c>
      <c r="CW105" s="4" t="str">
        <f t="shared" si="224"/>
        <v/>
      </c>
      <c r="CX105" s="4">
        <f t="shared" si="275"/>
        <v>0</v>
      </c>
      <c r="CY105" s="4" t="str">
        <f t="shared" si="276"/>
        <v>999:99.99</v>
      </c>
      <c r="CZ105" s="4" t="str">
        <f t="shared" si="277"/>
        <v>999:99.99</v>
      </c>
      <c r="DA105" s="4" t="str">
        <f t="shared" si="278"/>
        <v>999:99.99</v>
      </c>
      <c r="DB105" s="4" t="str">
        <f t="shared" si="279"/>
        <v>999:99.99</v>
      </c>
      <c r="DC105" s="4" t="str">
        <f t="shared" si="280"/>
        <v>999:99.99</v>
      </c>
      <c r="DD105" s="4" t="str">
        <f t="shared" si="281"/>
        <v>999:99.99</v>
      </c>
      <c r="DE105" s="4" t="str">
        <f t="shared" si="282"/>
        <v>999:99.99</v>
      </c>
      <c r="DF105" s="4" t="str">
        <f t="shared" si="283"/>
        <v>999:99.99</v>
      </c>
      <c r="DG105" s="4" t="str">
        <f t="shared" si="284"/>
        <v>999:99.99</v>
      </c>
      <c r="DH105" s="4" t="str">
        <f t="shared" si="285"/>
        <v>999:99.99</v>
      </c>
      <c r="DI105" s="4" t="str">
        <f t="shared" si="286"/>
        <v>999:99.99</v>
      </c>
      <c r="DJ105" s="4">
        <f t="shared" si="208"/>
        <v>0</v>
      </c>
      <c r="DK105" s="4">
        <f t="shared" si="209"/>
        <v>0</v>
      </c>
      <c r="DL105" s="4">
        <f t="shared" si="210"/>
        <v>0</v>
      </c>
      <c r="DM105" s="4" t="str">
        <f t="shared" si="287"/>
        <v>19000100</v>
      </c>
      <c r="DN105" s="4" t="str">
        <f t="shared" si="288"/>
        <v/>
      </c>
      <c r="DU105" s="4" t="str">
        <f t="shared" si="289"/>
        <v/>
      </c>
      <c r="DV105" s="4" t="str">
        <f t="shared" si="290"/>
        <v/>
      </c>
    </row>
    <row r="106" spans="1:126" ht="16.5" customHeight="1">
      <c r="A106" s="7" t="str">
        <f t="shared" si="205"/>
        <v/>
      </c>
      <c r="B106" s="83"/>
      <c r="C106" s="7" t="s">
        <v>192</v>
      </c>
      <c r="D106" s="84"/>
      <c r="E106" s="84"/>
      <c r="F106" s="84"/>
      <c r="G106" s="84"/>
      <c r="H106" s="149" t="str">
        <f t="shared" si="211"/>
        <v/>
      </c>
      <c r="I106" s="129"/>
      <c r="J106" s="114"/>
      <c r="K106" s="164"/>
      <c r="L106" s="129"/>
      <c r="M106" s="114"/>
      <c r="N106" s="164"/>
      <c r="O106" s="129"/>
      <c r="P106" s="114"/>
      <c r="Q106" s="164"/>
      <c r="R106" s="129"/>
      <c r="S106" s="114"/>
      <c r="T106" s="164"/>
      <c r="U106" s="129"/>
      <c r="V106" s="114"/>
      <c r="W106" s="164"/>
      <c r="X106" s="129"/>
      <c r="Y106" s="114"/>
      <c r="Z106" s="164"/>
      <c r="AA106" s="129"/>
      <c r="AB106" s="114"/>
      <c r="AC106" s="164"/>
      <c r="AD106" s="129"/>
      <c r="AE106" s="114"/>
      <c r="AF106" s="164"/>
      <c r="AG106" s="129"/>
      <c r="AH106" s="114"/>
      <c r="AI106" s="164"/>
      <c r="AJ106" s="129"/>
      <c r="AK106" s="114"/>
      <c r="AL106" s="129"/>
      <c r="AM106" s="114"/>
      <c r="AN106" s="7" t="str">
        <f t="shared" si="235"/>
        <v/>
      </c>
      <c r="AO106" s="154" t="str">
        <f t="shared" si="236"/>
        <v/>
      </c>
      <c r="AP106" s="154" t="str">
        <f>IF(B106="","",IF(DN106&gt;17,"一般",IF(ISERROR(VLOOKUP(DN106,DO$6:$DP$22,2,0)),"",VLOOKUP(DN106,DO$6:$DP$22,2,0))))</f>
        <v/>
      </c>
      <c r="AQ106" s="150" t="str">
        <f t="shared" si="212"/>
        <v/>
      </c>
      <c r="AR106" s="11">
        <f t="shared" si="237"/>
        <v>0</v>
      </c>
      <c r="AS106" s="11">
        <f t="shared" si="238"/>
        <v>0</v>
      </c>
      <c r="AT106" s="11">
        <f t="shared" si="239"/>
        <v>0</v>
      </c>
      <c r="AU106" s="11">
        <f t="shared" si="240"/>
        <v>0</v>
      </c>
      <c r="AV106" s="11">
        <f t="shared" si="241"/>
        <v>0</v>
      </c>
      <c r="AW106" s="11">
        <f t="shared" si="242"/>
        <v>0</v>
      </c>
      <c r="AX106" s="11">
        <f t="shared" si="243"/>
        <v>0</v>
      </c>
      <c r="AY106" s="11">
        <f t="shared" si="244"/>
        <v>0</v>
      </c>
      <c r="AZ106" s="11">
        <f t="shared" si="245"/>
        <v>0</v>
      </c>
      <c r="BA106" s="11">
        <f t="shared" si="246"/>
        <v>0</v>
      </c>
      <c r="BB106" s="11">
        <f t="shared" si="247"/>
        <v>0</v>
      </c>
      <c r="BC106" s="4" t="str">
        <f t="shared" si="248"/>
        <v/>
      </c>
      <c r="BD106" s="4" t="str">
        <f t="shared" si="249"/>
        <v/>
      </c>
      <c r="BE106" s="6">
        <f t="shared" si="206"/>
        <v>0</v>
      </c>
      <c r="BF106" s="6" t="str">
        <f t="shared" si="207"/>
        <v/>
      </c>
      <c r="BG106" s="4">
        <f t="shared" si="158"/>
        <v>0</v>
      </c>
      <c r="BH106" s="4">
        <f t="shared" ref="BH106:BH127" si="291">BH105+IF(BJ106="",0,1)</f>
        <v>0</v>
      </c>
      <c r="BI106" s="4" t="str">
        <f t="shared" si="54"/>
        <v/>
      </c>
      <c r="BJ106" s="4" t="str">
        <f t="shared" si="159"/>
        <v/>
      </c>
      <c r="BK106" s="11">
        <f t="shared" si="250"/>
        <v>0</v>
      </c>
      <c r="BL106" s="4" t="str">
        <f t="shared" si="213"/>
        <v/>
      </c>
      <c r="BM106" s="4">
        <v>5</v>
      </c>
      <c r="BN106" s="4" t="str">
        <f t="shared" si="251"/>
        <v xml:space="preserve"> </v>
      </c>
      <c r="BO106" s="4" t="str">
        <f t="shared" si="162"/>
        <v xml:space="preserve">  </v>
      </c>
      <c r="BP106" s="4" t="str">
        <f t="shared" si="252"/>
        <v/>
      </c>
      <c r="BQ106" s="4" t="str">
        <f t="shared" si="253"/>
        <v/>
      </c>
      <c r="BR106" s="4" t="str">
        <f t="shared" si="254"/>
        <v/>
      </c>
      <c r="BS106" s="4" t="str">
        <f t="shared" si="255"/>
        <v/>
      </c>
      <c r="BT106" s="4" t="str">
        <f t="shared" si="256"/>
        <v/>
      </c>
      <c r="BU106" s="4" t="str">
        <f t="shared" si="257"/>
        <v/>
      </c>
      <c r="BV106" s="4" t="str">
        <f t="shared" si="258"/>
        <v/>
      </c>
      <c r="BW106" s="4" t="str">
        <f t="shared" si="259"/>
        <v/>
      </c>
      <c r="BX106" s="4" t="str">
        <f t="shared" si="260"/>
        <v/>
      </c>
      <c r="BY106" s="4" t="str">
        <f t="shared" si="261"/>
        <v/>
      </c>
      <c r="BZ106" s="4" t="str">
        <f t="shared" si="262"/>
        <v/>
      </c>
      <c r="CA106" s="4" t="str">
        <f t="shared" si="263"/>
        <v/>
      </c>
      <c r="CB106" s="4" t="str">
        <f t="shared" si="264"/>
        <v/>
      </c>
      <c r="CC106" s="4" t="str">
        <f t="shared" si="265"/>
        <v/>
      </c>
      <c r="CD106" s="4" t="str">
        <f t="shared" si="266"/>
        <v/>
      </c>
      <c r="CE106" s="4" t="str">
        <f t="shared" si="267"/>
        <v/>
      </c>
      <c r="CF106" s="4" t="str">
        <f t="shared" si="268"/>
        <v/>
      </c>
      <c r="CG106" s="4" t="str">
        <f t="shared" si="269"/>
        <v/>
      </c>
      <c r="CH106" s="4" t="str">
        <f t="shared" si="270"/>
        <v/>
      </c>
      <c r="CI106" s="4" t="str">
        <f t="shared" si="271"/>
        <v/>
      </c>
      <c r="CJ106" s="4" t="str">
        <f t="shared" si="272"/>
        <v/>
      </c>
      <c r="CK106" s="4" t="str">
        <f t="shared" si="273"/>
        <v/>
      </c>
      <c r="CL106" s="4" t="str">
        <f t="shared" si="274"/>
        <v/>
      </c>
      <c r="CM106" s="4" t="str">
        <f t="shared" si="214"/>
        <v/>
      </c>
      <c r="CN106" s="4" t="str">
        <f t="shared" si="215"/>
        <v/>
      </c>
      <c r="CO106" s="4" t="str">
        <f t="shared" si="216"/>
        <v/>
      </c>
      <c r="CP106" s="4" t="str">
        <f t="shared" si="217"/>
        <v/>
      </c>
      <c r="CQ106" s="4" t="str">
        <f t="shared" si="218"/>
        <v/>
      </c>
      <c r="CR106" s="4" t="str">
        <f t="shared" si="219"/>
        <v/>
      </c>
      <c r="CS106" s="4" t="str">
        <f t="shared" si="220"/>
        <v/>
      </c>
      <c r="CT106" s="4" t="str">
        <f t="shared" si="221"/>
        <v/>
      </c>
      <c r="CU106" s="4" t="str">
        <f t="shared" si="222"/>
        <v/>
      </c>
      <c r="CV106" s="4" t="str">
        <f t="shared" si="223"/>
        <v/>
      </c>
      <c r="CW106" s="4" t="str">
        <f t="shared" si="224"/>
        <v/>
      </c>
      <c r="CX106" s="4">
        <f t="shared" si="275"/>
        <v>0</v>
      </c>
      <c r="CY106" s="4" t="str">
        <f t="shared" si="276"/>
        <v>999:99.99</v>
      </c>
      <c r="CZ106" s="4" t="str">
        <f t="shared" si="277"/>
        <v>999:99.99</v>
      </c>
      <c r="DA106" s="4" t="str">
        <f t="shared" si="278"/>
        <v>999:99.99</v>
      </c>
      <c r="DB106" s="4" t="str">
        <f t="shared" si="279"/>
        <v>999:99.99</v>
      </c>
      <c r="DC106" s="4" t="str">
        <f t="shared" si="280"/>
        <v>999:99.99</v>
      </c>
      <c r="DD106" s="4" t="str">
        <f t="shared" si="281"/>
        <v>999:99.99</v>
      </c>
      <c r="DE106" s="4" t="str">
        <f t="shared" si="282"/>
        <v>999:99.99</v>
      </c>
      <c r="DF106" s="4" t="str">
        <f t="shared" si="283"/>
        <v>999:99.99</v>
      </c>
      <c r="DG106" s="4" t="str">
        <f t="shared" si="284"/>
        <v>999:99.99</v>
      </c>
      <c r="DH106" s="4" t="str">
        <f t="shared" si="285"/>
        <v>999:99.99</v>
      </c>
      <c r="DI106" s="4" t="str">
        <f t="shared" si="286"/>
        <v>999:99.99</v>
      </c>
      <c r="DJ106" s="4">
        <f t="shared" si="208"/>
        <v>0</v>
      </c>
      <c r="DK106" s="4">
        <f t="shared" si="209"/>
        <v>0</v>
      </c>
      <c r="DL106" s="4">
        <f t="shared" si="210"/>
        <v>0</v>
      </c>
      <c r="DM106" s="4" t="str">
        <f t="shared" si="287"/>
        <v>19000100</v>
      </c>
      <c r="DN106" s="4" t="str">
        <f t="shared" si="288"/>
        <v/>
      </c>
      <c r="DU106" s="4" t="str">
        <f t="shared" si="289"/>
        <v/>
      </c>
      <c r="DV106" s="4" t="str">
        <f t="shared" si="290"/>
        <v/>
      </c>
    </row>
    <row r="107" spans="1:126" ht="16.5" customHeight="1">
      <c r="A107" s="7" t="str">
        <f t="shared" si="205"/>
        <v/>
      </c>
      <c r="B107" s="83"/>
      <c r="C107" s="7" t="s">
        <v>192</v>
      </c>
      <c r="D107" s="84"/>
      <c r="E107" s="84"/>
      <c r="F107" s="84"/>
      <c r="G107" s="84"/>
      <c r="H107" s="149" t="str">
        <f t="shared" si="211"/>
        <v/>
      </c>
      <c r="I107" s="129"/>
      <c r="J107" s="114"/>
      <c r="K107" s="164"/>
      <c r="L107" s="129"/>
      <c r="M107" s="114"/>
      <c r="N107" s="164"/>
      <c r="O107" s="129"/>
      <c r="P107" s="114"/>
      <c r="Q107" s="164"/>
      <c r="R107" s="129"/>
      <c r="S107" s="114"/>
      <c r="T107" s="164"/>
      <c r="U107" s="129"/>
      <c r="V107" s="114"/>
      <c r="W107" s="164"/>
      <c r="X107" s="129"/>
      <c r="Y107" s="114"/>
      <c r="Z107" s="164"/>
      <c r="AA107" s="129"/>
      <c r="AB107" s="114"/>
      <c r="AC107" s="164"/>
      <c r="AD107" s="129"/>
      <c r="AE107" s="114"/>
      <c r="AF107" s="164"/>
      <c r="AG107" s="129"/>
      <c r="AH107" s="114"/>
      <c r="AI107" s="164"/>
      <c r="AJ107" s="129"/>
      <c r="AK107" s="114"/>
      <c r="AL107" s="129"/>
      <c r="AM107" s="114"/>
      <c r="AN107" s="7" t="str">
        <f t="shared" si="235"/>
        <v/>
      </c>
      <c r="AO107" s="154" t="str">
        <f t="shared" si="236"/>
        <v/>
      </c>
      <c r="AP107" s="154" t="str">
        <f>IF(B107="","",IF(DN107&gt;17,"一般",IF(ISERROR(VLOOKUP(DN107,DO$6:$DP$22,2,0)),"",VLOOKUP(DN107,DO$6:$DP$22,2,0))))</f>
        <v/>
      </c>
      <c r="AQ107" s="150" t="str">
        <f t="shared" si="212"/>
        <v/>
      </c>
      <c r="AR107" s="11">
        <f t="shared" si="237"/>
        <v>0</v>
      </c>
      <c r="AS107" s="11">
        <f t="shared" si="238"/>
        <v>0</v>
      </c>
      <c r="AT107" s="11">
        <f t="shared" si="239"/>
        <v>0</v>
      </c>
      <c r="AU107" s="11">
        <f t="shared" si="240"/>
        <v>0</v>
      </c>
      <c r="AV107" s="11">
        <f t="shared" si="241"/>
        <v>0</v>
      </c>
      <c r="AW107" s="11">
        <f t="shared" si="242"/>
        <v>0</v>
      </c>
      <c r="AX107" s="11">
        <f t="shared" si="243"/>
        <v>0</v>
      </c>
      <c r="AY107" s="11">
        <f t="shared" si="244"/>
        <v>0</v>
      </c>
      <c r="AZ107" s="11">
        <f t="shared" si="245"/>
        <v>0</v>
      </c>
      <c r="BA107" s="11">
        <f t="shared" si="246"/>
        <v>0</v>
      </c>
      <c r="BB107" s="11">
        <f t="shared" si="247"/>
        <v>0</v>
      </c>
      <c r="BC107" s="4" t="str">
        <f t="shared" si="248"/>
        <v/>
      </c>
      <c r="BD107" s="4" t="str">
        <f t="shared" si="249"/>
        <v/>
      </c>
      <c r="BE107" s="6">
        <f t="shared" si="206"/>
        <v>0</v>
      </c>
      <c r="BF107" s="6" t="str">
        <f t="shared" si="207"/>
        <v/>
      </c>
      <c r="BG107" s="4">
        <f t="shared" si="158"/>
        <v>0</v>
      </c>
      <c r="BH107" s="4">
        <f t="shared" si="291"/>
        <v>0</v>
      </c>
      <c r="BI107" s="4" t="str">
        <f t="shared" si="54"/>
        <v/>
      </c>
      <c r="BJ107" s="4" t="str">
        <f t="shared" si="159"/>
        <v/>
      </c>
      <c r="BK107" s="11">
        <f t="shared" si="250"/>
        <v>0</v>
      </c>
      <c r="BL107" s="4" t="str">
        <f t="shared" si="213"/>
        <v/>
      </c>
      <c r="BM107" s="4">
        <v>5</v>
      </c>
      <c r="BN107" s="4" t="str">
        <f t="shared" si="251"/>
        <v xml:space="preserve"> </v>
      </c>
      <c r="BO107" s="4" t="str">
        <f t="shared" si="162"/>
        <v xml:space="preserve">  </v>
      </c>
      <c r="BP107" s="4" t="str">
        <f t="shared" si="252"/>
        <v/>
      </c>
      <c r="BQ107" s="4" t="str">
        <f t="shared" si="253"/>
        <v/>
      </c>
      <c r="BR107" s="4" t="str">
        <f t="shared" si="254"/>
        <v/>
      </c>
      <c r="BS107" s="4" t="str">
        <f t="shared" si="255"/>
        <v/>
      </c>
      <c r="BT107" s="4" t="str">
        <f t="shared" si="256"/>
        <v/>
      </c>
      <c r="BU107" s="4" t="str">
        <f t="shared" si="257"/>
        <v/>
      </c>
      <c r="BV107" s="4" t="str">
        <f t="shared" si="258"/>
        <v/>
      </c>
      <c r="BW107" s="4" t="str">
        <f t="shared" si="259"/>
        <v/>
      </c>
      <c r="BX107" s="4" t="str">
        <f t="shared" si="260"/>
        <v/>
      </c>
      <c r="BY107" s="4" t="str">
        <f t="shared" si="261"/>
        <v/>
      </c>
      <c r="BZ107" s="4" t="str">
        <f t="shared" si="262"/>
        <v/>
      </c>
      <c r="CA107" s="4" t="str">
        <f t="shared" si="263"/>
        <v/>
      </c>
      <c r="CB107" s="4" t="str">
        <f t="shared" si="264"/>
        <v/>
      </c>
      <c r="CC107" s="4" t="str">
        <f t="shared" si="265"/>
        <v/>
      </c>
      <c r="CD107" s="4" t="str">
        <f t="shared" si="266"/>
        <v/>
      </c>
      <c r="CE107" s="4" t="str">
        <f t="shared" si="267"/>
        <v/>
      </c>
      <c r="CF107" s="4" t="str">
        <f t="shared" si="268"/>
        <v/>
      </c>
      <c r="CG107" s="4" t="str">
        <f t="shared" si="269"/>
        <v/>
      </c>
      <c r="CH107" s="4" t="str">
        <f t="shared" si="270"/>
        <v/>
      </c>
      <c r="CI107" s="4" t="str">
        <f t="shared" si="271"/>
        <v/>
      </c>
      <c r="CJ107" s="4" t="str">
        <f t="shared" si="272"/>
        <v/>
      </c>
      <c r="CK107" s="4" t="str">
        <f t="shared" si="273"/>
        <v/>
      </c>
      <c r="CL107" s="4" t="str">
        <f t="shared" si="274"/>
        <v/>
      </c>
      <c r="CM107" s="4" t="str">
        <f t="shared" si="214"/>
        <v/>
      </c>
      <c r="CN107" s="4" t="str">
        <f t="shared" si="215"/>
        <v/>
      </c>
      <c r="CO107" s="4" t="str">
        <f t="shared" si="216"/>
        <v/>
      </c>
      <c r="CP107" s="4" t="str">
        <f t="shared" si="217"/>
        <v/>
      </c>
      <c r="CQ107" s="4" t="str">
        <f t="shared" si="218"/>
        <v/>
      </c>
      <c r="CR107" s="4" t="str">
        <f t="shared" si="219"/>
        <v/>
      </c>
      <c r="CS107" s="4" t="str">
        <f t="shared" si="220"/>
        <v/>
      </c>
      <c r="CT107" s="4" t="str">
        <f t="shared" si="221"/>
        <v/>
      </c>
      <c r="CU107" s="4" t="str">
        <f t="shared" si="222"/>
        <v/>
      </c>
      <c r="CV107" s="4" t="str">
        <f t="shared" si="223"/>
        <v/>
      </c>
      <c r="CW107" s="4" t="str">
        <f t="shared" si="224"/>
        <v/>
      </c>
      <c r="CX107" s="4">
        <f t="shared" si="275"/>
        <v>0</v>
      </c>
      <c r="CY107" s="4" t="str">
        <f t="shared" si="276"/>
        <v>999:99.99</v>
      </c>
      <c r="CZ107" s="4" t="str">
        <f t="shared" si="277"/>
        <v>999:99.99</v>
      </c>
      <c r="DA107" s="4" t="str">
        <f t="shared" si="278"/>
        <v>999:99.99</v>
      </c>
      <c r="DB107" s="4" t="str">
        <f t="shared" si="279"/>
        <v>999:99.99</v>
      </c>
      <c r="DC107" s="4" t="str">
        <f t="shared" si="280"/>
        <v>999:99.99</v>
      </c>
      <c r="DD107" s="4" t="str">
        <f t="shared" si="281"/>
        <v>999:99.99</v>
      </c>
      <c r="DE107" s="4" t="str">
        <f t="shared" si="282"/>
        <v>999:99.99</v>
      </c>
      <c r="DF107" s="4" t="str">
        <f t="shared" si="283"/>
        <v>999:99.99</v>
      </c>
      <c r="DG107" s="4" t="str">
        <f t="shared" si="284"/>
        <v>999:99.99</v>
      </c>
      <c r="DH107" s="4" t="str">
        <f t="shared" si="285"/>
        <v>999:99.99</v>
      </c>
      <c r="DI107" s="4" t="str">
        <f t="shared" si="286"/>
        <v>999:99.99</v>
      </c>
      <c r="DJ107" s="4">
        <f t="shared" si="208"/>
        <v>0</v>
      </c>
      <c r="DK107" s="4">
        <f t="shared" si="209"/>
        <v>0</v>
      </c>
      <c r="DL107" s="4">
        <f t="shared" si="210"/>
        <v>0</v>
      </c>
      <c r="DM107" s="4" t="str">
        <f t="shared" si="287"/>
        <v>19000100</v>
      </c>
      <c r="DN107" s="4" t="str">
        <f t="shared" si="288"/>
        <v/>
      </c>
      <c r="DU107" s="4" t="str">
        <f t="shared" si="289"/>
        <v/>
      </c>
      <c r="DV107" s="4" t="str">
        <f t="shared" si="290"/>
        <v/>
      </c>
    </row>
    <row r="108" spans="1:126" ht="16.5" customHeight="1">
      <c r="A108" s="7" t="str">
        <f t="shared" si="205"/>
        <v/>
      </c>
      <c r="B108" s="83"/>
      <c r="C108" s="7" t="s">
        <v>192</v>
      </c>
      <c r="D108" s="84"/>
      <c r="E108" s="84"/>
      <c r="F108" s="84"/>
      <c r="G108" s="84"/>
      <c r="H108" s="149" t="str">
        <f t="shared" si="211"/>
        <v/>
      </c>
      <c r="I108" s="129"/>
      <c r="J108" s="114"/>
      <c r="K108" s="164"/>
      <c r="L108" s="129"/>
      <c r="M108" s="114"/>
      <c r="N108" s="164"/>
      <c r="O108" s="129"/>
      <c r="P108" s="114"/>
      <c r="Q108" s="164"/>
      <c r="R108" s="129"/>
      <c r="S108" s="114"/>
      <c r="T108" s="164"/>
      <c r="U108" s="129"/>
      <c r="V108" s="114"/>
      <c r="W108" s="164"/>
      <c r="X108" s="129"/>
      <c r="Y108" s="114"/>
      <c r="Z108" s="164"/>
      <c r="AA108" s="129"/>
      <c r="AB108" s="114"/>
      <c r="AC108" s="164"/>
      <c r="AD108" s="129"/>
      <c r="AE108" s="114"/>
      <c r="AF108" s="164"/>
      <c r="AG108" s="129"/>
      <c r="AH108" s="114"/>
      <c r="AI108" s="164"/>
      <c r="AJ108" s="129"/>
      <c r="AK108" s="114"/>
      <c r="AL108" s="129"/>
      <c r="AM108" s="114"/>
      <c r="AN108" s="7" t="str">
        <f t="shared" si="235"/>
        <v/>
      </c>
      <c r="AO108" s="154" t="str">
        <f t="shared" si="236"/>
        <v/>
      </c>
      <c r="AP108" s="154" t="str">
        <f>IF(B108="","",IF(DN108&gt;17,"一般",IF(ISERROR(VLOOKUP(DN108,DO$6:$DP$22,2,0)),"",VLOOKUP(DN108,DO$6:$DP$22,2,0))))</f>
        <v/>
      </c>
      <c r="AQ108" s="150" t="str">
        <f t="shared" si="212"/>
        <v/>
      </c>
      <c r="AR108" s="11">
        <f t="shared" si="237"/>
        <v>0</v>
      </c>
      <c r="AS108" s="11">
        <f t="shared" si="238"/>
        <v>0</v>
      </c>
      <c r="AT108" s="11">
        <f t="shared" si="239"/>
        <v>0</v>
      </c>
      <c r="AU108" s="11">
        <f t="shared" si="240"/>
        <v>0</v>
      </c>
      <c r="AV108" s="11">
        <f t="shared" si="241"/>
        <v>0</v>
      </c>
      <c r="AW108" s="11">
        <f t="shared" si="242"/>
        <v>0</v>
      </c>
      <c r="AX108" s="11">
        <f t="shared" si="243"/>
        <v>0</v>
      </c>
      <c r="AY108" s="11">
        <f t="shared" si="244"/>
        <v>0</v>
      </c>
      <c r="AZ108" s="11">
        <f t="shared" si="245"/>
        <v>0</v>
      </c>
      <c r="BA108" s="11">
        <f t="shared" si="246"/>
        <v>0</v>
      </c>
      <c r="BB108" s="11">
        <f t="shared" si="247"/>
        <v>0</v>
      </c>
      <c r="BC108" s="4" t="str">
        <f t="shared" si="248"/>
        <v/>
      </c>
      <c r="BD108" s="4" t="str">
        <f t="shared" si="249"/>
        <v/>
      </c>
      <c r="BE108" s="6">
        <f t="shared" si="206"/>
        <v>0</v>
      </c>
      <c r="BF108" s="6" t="str">
        <f t="shared" si="207"/>
        <v/>
      </c>
      <c r="BG108" s="4">
        <f t="shared" si="158"/>
        <v>0</v>
      </c>
      <c r="BH108" s="4">
        <f t="shared" si="291"/>
        <v>0</v>
      </c>
      <c r="BI108" s="4" t="str">
        <f t="shared" si="54"/>
        <v/>
      </c>
      <c r="BJ108" s="4" t="str">
        <f t="shared" si="159"/>
        <v/>
      </c>
      <c r="BK108" s="11">
        <f t="shared" si="250"/>
        <v>0</v>
      </c>
      <c r="BL108" s="4" t="str">
        <f t="shared" si="213"/>
        <v/>
      </c>
      <c r="BM108" s="4">
        <v>5</v>
      </c>
      <c r="BN108" s="4" t="str">
        <f t="shared" si="251"/>
        <v xml:space="preserve"> </v>
      </c>
      <c r="BO108" s="4" t="str">
        <f t="shared" si="162"/>
        <v xml:space="preserve">  </v>
      </c>
      <c r="BP108" s="4" t="str">
        <f t="shared" si="252"/>
        <v/>
      </c>
      <c r="BQ108" s="4" t="str">
        <f t="shared" si="253"/>
        <v/>
      </c>
      <c r="BR108" s="4" t="str">
        <f t="shared" si="254"/>
        <v/>
      </c>
      <c r="BS108" s="4" t="str">
        <f t="shared" si="255"/>
        <v/>
      </c>
      <c r="BT108" s="4" t="str">
        <f t="shared" si="256"/>
        <v/>
      </c>
      <c r="BU108" s="4" t="str">
        <f t="shared" si="257"/>
        <v/>
      </c>
      <c r="BV108" s="4" t="str">
        <f t="shared" si="258"/>
        <v/>
      </c>
      <c r="BW108" s="4" t="str">
        <f t="shared" si="259"/>
        <v/>
      </c>
      <c r="BX108" s="4" t="str">
        <f t="shared" si="260"/>
        <v/>
      </c>
      <c r="BY108" s="4" t="str">
        <f t="shared" si="261"/>
        <v/>
      </c>
      <c r="BZ108" s="4" t="str">
        <f t="shared" si="262"/>
        <v/>
      </c>
      <c r="CA108" s="4" t="str">
        <f t="shared" si="263"/>
        <v/>
      </c>
      <c r="CB108" s="4" t="str">
        <f t="shared" si="264"/>
        <v/>
      </c>
      <c r="CC108" s="4" t="str">
        <f t="shared" si="265"/>
        <v/>
      </c>
      <c r="CD108" s="4" t="str">
        <f t="shared" si="266"/>
        <v/>
      </c>
      <c r="CE108" s="4" t="str">
        <f t="shared" si="267"/>
        <v/>
      </c>
      <c r="CF108" s="4" t="str">
        <f t="shared" si="268"/>
        <v/>
      </c>
      <c r="CG108" s="4" t="str">
        <f t="shared" si="269"/>
        <v/>
      </c>
      <c r="CH108" s="4" t="str">
        <f t="shared" si="270"/>
        <v/>
      </c>
      <c r="CI108" s="4" t="str">
        <f t="shared" si="271"/>
        <v/>
      </c>
      <c r="CJ108" s="4" t="str">
        <f t="shared" si="272"/>
        <v/>
      </c>
      <c r="CK108" s="4" t="str">
        <f t="shared" si="273"/>
        <v/>
      </c>
      <c r="CL108" s="4" t="str">
        <f t="shared" si="274"/>
        <v/>
      </c>
      <c r="CM108" s="4" t="str">
        <f t="shared" si="214"/>
        <v/>
      </c>
      <c r="CN108" s="4" t="str">
        <f t="shared" si="215"/>
        <v/>
      </c>
      <c r="CO108" s="4" t="str">
        <f t="shared" si="216"/>
        <v/>
      </c>
      <c r="CP108" s="4" t="str">
        <f t="shared" si="217"/>
        <v/>
      </c>
      <c r="CQ108" s="4" t="str">
        <f t="shared" si="218"/>
        <v/>
      </c>
      <c r="CR108" s="4" t="str">
        <f t="shared" si="219"/>
        <v/>
      </c>
      <c r="CS108" s="4" t="str">
        <f t="shared" si="220"/>
        <v/>
      </c>
      <c r="CT108" s="4" t="str">
        <f t="shared" si="221"/>
        <v/>
      </c>
      <c r="CU108" s="4" t="str">
        <f t="shared" si="222"/>
        <v/>
      </c>
      <c r="CV108" s="4" t="str">
        <f t="shared" si="223"/>
        <v/>
      </c>
      <c r="CW108" s="4" t="str">
        <f t="shared" si="224"/>
        <v/>
      </c>
      <c r="CX108" s="4">
        <f t="shared" si="275"/>
        <v>0</v>
      </c>
      <c r="CY108" s="4" t="str">
        <f t="shared" si="276"/>
        <v>999:99.99</v>
      </c>
      <c r="CZ108" s="4" t="str">
        <f t="shared" si="277"/>
        <v>999:99.99</v>
      </c>
      <c r="DA108" s="4" t="str">
        <f t="shared" si="278"/>
        <v>999:99.99</v>
      </c>
      <c r="DB108" s="4" t="str">
        <f t="shared" si="279"/>
        <v>999:99.99</v>
      </c>
      <c r="DC108" s="4" t="str">
        <f t="shared" si="280"/>
        <v>999:99.99</v>
      </c>
      <c r="DD108" s="4" t="str">
        <f t="shared" si="281"/>
        <v>999:99.99</v>
      </c>
      <c r="DE108" s="4" t="str">
        <f t="shared" si="282"/>
        <v>999:99.99</v>
      </c>
      <c r="DF108" s="4" t="str">
        <f t="shared" si="283"/>
        <v>999:99.99</v>
      </c>
      <c r="DG108" s="4" t="str">
        <f t="shared" si="284"/>
        <v>999:99.99</v>
      </c>
      <c r="DH108" s="4" t="str">
        <f t="shared" si="285"/>
        <v>999:99.99</v>
      </c>
      <c r="DI108" s="4" t="str">
        <f t="shared" si="286"/>
        <v>999:99.99</v>
      </c>
      <c r="DJ108" s="4">
        <f t="shared" si="208"/>
        <v>0</v>
      </c>
      <c r="DK108" s="4">
        <f t="shared" si="209"/>
        <v>0</v>
      </c>
      <c r="DL108" s="4">
        <f t="shared" si="210"/>
        <v>0</v>
      </c>
      <c r="DM108" s="4" t="str">
        <f t="shared" si="287"/>
        <v>19000100</v>
      </c>
      <c r="DN108" s="4" t="str">
        <f t="shared" si="288"/>
        <v/>
      </c>
      <c r="DU108" s="4" t="str">
        <f t="shared" si="289"/>
        <v/>
      </c>
      <c r="DV108" s="4" t="str">
        <f t="shared" si="290"/>
        <v/>
      </c>
    </row>
    <row r="109" spans="1:126" ht="16.5" customHeight="1">
      <c r="A109" s="7" t="str">
        <f t="shared" si="205"/>
        <v/>
      </c>
      <c r="B109" s="83"/>
      <c r="C109" s="7" t="s">
        <v>192</v>
      </c>
      <c r="D109" s="84"/>
      <c r="E109" s="84"/>
      <c r="F109" s="84"/>
      <c r="G109" s="84"/>
      <c r="H109" s="149" t="str">
        <f t="shared" si="211"/>
        <v/>
      </c>
      <c r="I109" s="129"/>
      <c r="J109" s="114"/>
      <c r="K109" s="164"/>
      <c r="L109" s="129"/>
      <c r="M109" s="114"/>
      <c r="N109" s="164"/>
      <c r="O109" s="129"/>
      <c r="P109" s="114"/>
      <c r="Q109" s="164"/>
      <c r="R109" s="129"/>
      <c r="S109" s="114"/>
      <c r="T109" s="164"/>
      <c r="U109" s="129"/>
      <c r="V109" s="114"/>
      <c r="W109" s="164"/>
      <c r="X109" s="129"/>
      <c r="Y109" s="114"/>
      <c r="Z109" s="164"/>
      <c r="AA109" s="129"/>
      <c r="AB109" s="114"/>
      <c r="AC109" s="164"/>
      <c r="AD109" s="129"/>
      <c r="AE109" s="114"/>
      <c r="AF109" s="164"/>
      <c r="AG109" s="129"/>
      <c r="AH109" s="114"/>
      <c r="AI109" s="164"/>
      <c r="AJ109" s="129"/>
      <c r="AK109" s="114"/>
      <c r="AL109" s="129"/>
      <c r="AM109" s="114"/>
      <c r="AN109" s="7" t="str">
        <f t="shared" si="235"/>
        <v/>
      </c>
      <c r="AO109" s="154" t="str">
        <f t="shared" si="236"/>
        <v/>
      </c>
      <c r="AP109" s="154" t="str">
        <f>IF(B109="","",IF(DN109&gt;17,"一般",IF(ISERROR(VLOOKUP(DN109,DO$6:$DP$22,2,0)),"",VLOOKUP(DN109,DO$6:$DP$22,2,0))))</f>
        <v/>
      </c>
      <c r="AQ109" s="150" t="str">
        <f t="shared" si="212"/>
        <v/>
      </c>
      <c r="AR109" s="11">
        <f t="shared" si="237"/>
        <v>0</v>
      </c>
      <c r="AS109" s="11">
        <f t="shared" si="238"/>
        <v>0</v>
      </c>
      <c r="AT109" s="11">
        <f t="shared" si="239"/>
        <v>0</v>
      </c>
      <c r="AU109" s="11">
        <f t="shared" si="240"/>
        <v>0</v>
      </c>
      <c r="AV109" s="11">
        <f t="shared" si="241"/>
        <v>0</v>
      </c>
      <c r="AW109" s="11">
        <f t="shared" si="242"/>
        <v>0</v>
      </c>
      <c r="AX109" s="11">
        <f t="shared" si="243"/>
        <v>0</v>
      </c>
      <c r="AY109" s="11">
        <f t="shared" si="244"/>
        <v>0</v>
      </c>
      <c r="AZ109" s="11">
        <f t="shared" si="245"/>
        <v>0</v>
      </c>
      <c r="BA109" s="11">
        <f t="shared" si="246"/>
        <v>0</v>
      </c>
      <c r="BB109" s="11">
        <f t="shared" si="247"/>
        <v>0</v>
      </c>
      <c r="BC109" s="4" t="str">
        <f t="shared" si="248"/>
        <v/>
      </c>
      <c r="BD109" s="4" t="str">
        <f t="shared" si="249"/>
        <v/>
      </c>
      <c r="BE109" s="6">
        <f t="shared" si="206"/>
        <v>0</v>
      </c>
      <c r="BF109" s="6" t="str">
        <f t="shared" si="207"/>
        <v/>
      </c>
      <c r="BG109" s="4">
        <f t="shared" si="158"/>
        <v>0</v>
      </c>
      <c r="BH109" s="4">
        <f t="shared" si="291"/>
        <v>0</v>
      </c>
      <c r="BI109" s="4" t="str">
        <f t="shared" si="54"/>
        <v/>
      </c>
      <c r="BJ109" s="4" t="str">
        <f t="shared" si="159"/>
        <v/>
      </c>
      <c r="BK109" s="11">
        <f t="shared" si="250"/>
        <v>0</v>
      </c>
      <c r="BL109" s="4" t="str">
        <f t="shared" si="213"/>
        <v/>
      </c>
      <c r="BM109" s="4">
        <v>5</v>
      </c>
      <c r="BN109" s="4" t="str">
        <f t="shared" si="251"/>
        <v xml:space="preserve"> </v>
      </c>
      <c r="BO109" s="4" t="str">
        <f t="shared" si="162"/>
        <v xml:space="preserve">  </v>
      </c>
      <c r="BP109" s="4" t="str">
        <f t="shared" si="252"/>
        <v/>
      </c>
      <c r="BQ109" s="4" t="str">
        <f t="shared" si="253"/>
        <v/>
      </c>
      <c r="BR109" s="4" t="str">
        <f t="shared" si="254"/>
        <v/>
      </c>
      <c r="BS109" s="4" t="str">
        <f t="shared" si="255"/>
        <v/>
      </c>
      <c r="BT109" s="4" t="str">
        <f t="shared" si="256"/>
        <v/>
      </c>
      <c r="BU109" s="4" t="str">
        <f t="shared" si="257"/>
        <v/>
      </c>
      <c r="BV109" s="4" t="str">
        <f t="shared" si="258"/>
        <v/>
      </c>
      <c r="BW109" s="4" t="str">
        <f t="shared" si="259"/>
        <v/>
      </c>
      <c r="BX109" s="4" t="str">
        <f t="shared" si="260"/>
        <v/>
      </c>
      <c r="BY109" s="4" t="str">
        <f t="shared" si="261"/>
        <v/>
      </c>
      <c r="BZ109" s="4" t="str">
        <f t="shared" si="262"/>
        <v/>
      </c>
      <c r="CA109" s="4" t="str">
        <f t="shared" si="263"/>
        <v/>
      </c>
      <c r="CB109" s="4" t="str">
        <f t="shared" si="264"/>
        <v/>
      </c>
      <c r="CC109" s="4" t="str">
        <f t="shared" si="265"/>
        <v/>
      </c>
      <c r="CD109" s="4" t="str">
        <f t="shared" si="266"/>
        <v/>
      </c>
      <c r="CE109" s="4" t="str">
        <f t="shared" si="267"/>
        <v/>
      </c>
      <c r="CF109" s="4" t="str">
        <f t="shared" si="268"/>
        <v/>
      </c>
      <c r="CG109" s="4" t="str">
        <f t="shared" si="269"/>
        <v/>
      </c>
      <c r="CH109" s="4" t="str">
        <f t="shared" si="270"/>
        <v/>
      </c>
      <c r="CI109" s="4" t="str">
        <f t="shared" si="271"/>
        <v/>
      </c>
      <c r="CJ109" s="4" t="str">
        <f t="shared" si="272"/>
        <v/>
      </c>
      <c r="CK109" s="4" t="str">
        <f t="shared" si="273"/>
        <v/>
      </c>
      <c r="CL109" s="4" t="str">
        <f t="shared" si="274"/>
        <v/>
      </c>
      <c r="CM109" s="4" t="str">
        <f t="shared" si="214"/>
        <v/>
      </c>
      <c r="CN109" s="4" t="str">
        <f t="shared" si="215"/>
        <v/>
      </c>
      <c r="CO109" s="4" t="str">
        <f t="shared" si="216"/>
        <v/>
      </c>
      <c r="CP109" s="4" t="str">
        <f t="shared" si="217"/>
        <v/>
      </c>
      <c r="CQ109" s="4" t="str">
        <f t="shared" si="218"/>
        <v/>
      </c>
      <c r="CR109" s="4" t="str">
        <f t="shared" si="219"/>
        <v/>
      </c>
      <c r="CS109" s="4" t="str">
        <f t="shared" si="220"/>
        <v/>
      </c>
      <c r="CT109" s="4" t="str">
        <f t="shared" si="221"/>
        <v/>
      </c>
      <c r="CU109" s="4" t="str">
        <f t="shared" si="222"/>
        <v/>
      </c>
      <c r="CV109" s="4" t="str">
        <f t="shared" si="223"/>
        <v/>
      </c>
      <c r="CW109" s="4" t="str">
        <f t="shared" si="224"/>
        <v/>
      </c>
      <c r="CX109" s="4">
        <f t="shared" si="275"/>
        <v>0</v>
      </c>
      <c r="CY109" s="4" t="str">
        <f t="shared" si="276"/>
        <v>999:99.99</v>
      </c>
      <c r="CZ109" s="4" t="str">
        <f t="shared" si="277"/>
        <v>999:99.99</v>
      </c>
      <c r="DA109" s="4" t="str">
        <f t="shared" si="278"/>
        <v>999:99.99</v>
      </c>
      <c r="DB109" s="4" t="str">
        <f t="shared" si="279"/>
        <v>999:99.99</v>
      </c>
      <c r="DC109" s="4" t="str">
        <f t="shared" si="280"/>
        <v>999:99.99</v>
      </c>
      <c r="DD109" s="4" t="str">
        <f t="shared" si="281"/>
        <v>999:99.99</v>
      </c>
      <c r="DE109" s="4" t="str">
        <f t="shared" si="282"/>
        <v>999:99.99</v>
      </c>
      <c r="DF109" s="4" t="str">
        <f t="shared" si="283"/>
        <v>999:99.99</v>
      </c>
      <c r="DG109" s="4" t="str">
        <f t="shared" si="284"/>
        <v>999:99.99</v>
      </c>
      <c r="DH109" s="4" t="str">
        <f t="shared" si="285"/>
        <v>999:99.99</v>
      </c>
      <c r="DI109" s="4" t="str">
        <f t="shared" si="286"/>
        <v>999:99.99</v>
      </c>
      <c r="DJ109" s="4">
        <f t="shared" si="208"/>
        <v>0</v>
      </c>
      <c r="DK109" s="4">
        <f t="shared" si="209"/>
        <v>0</v>
      </c>
      <c r="DL109" s="4">
        <f t="shared" si="210"/>
        <v>0</v>
      </c>
      <c r="DM109" s="4" t="str">
        <f t="shared" si="287"/>
        <v>19000100</v>
      </c>
      <c r="DN109" s="4" t="str">
        <f t="shared" si="288"/>
        <v/>
      </c>
      <c r="DU109" s="4" t="str">
        <f t="shared" si="289"/>
        <v/>
      </c>
      <c r="DV109" s="4" t="str">
        <f t="shared" si="290"/>
        <v/>
      </c>
    </row>
    <row r="110" spans="1:126" ht="16.5" customHeight="1">
      <c r="A110" s="7" t="str">
        <f t="shared" si="205"/>
        <v/>
      </c>
      <c r="B110" s="83"/>
      <c r="C110" s="7" t="s">
        <v>192</v>
      </c>
      <c r="D110" s="84"/>
      <c r="E110" s="84"/>
      <c r="F110" s="84"/>
      <c r="G110" s="84"/>
      <c r="H110" s="149" t="str">
        <f t="shared" si="211"/>
        <v/>
      </c>
      <c r="I110" s="129"/>
      <c r="J110" s="114"/>
      <c r="K110" s="164"/>
      <c r="L110" s="129"/>
      <c r="M110" s="114"/>
      <c r="N110" s="164"/>
      <c r="O110" s="129"/>
      <c r="P110" s="114"/>
      <c r="Q110" s="164"/>
      <c r="R110" s="129"/>
      <c r="S110" s="114"/>
      <c r="T110" s="164"/>
      <c r="U110" s="129"/>
      <c r="V110" s="114"/>
      <c r="W110" s="164"/>
      <c r="X110" s="129"/>
      <c r="Y110" s="114"/>
      <c r="Z110" s="164"/>
      <c r="AA110" s="129"/>
      <c r="AB110" s="114"/>
      <c r="AC110" s="164"/>
      <c r="AD110" s="129"/>
      <c r="AE110" s="114"/>
      <c r="AF110" s="164"/>
      <c r="AG110" s="129"/>
      <c r="AH110" s="114"/>
      <c r="AI110" s="164"/>
      <c r="AJ110" s="129"/>
      <c r="AK110" s="114"/>
      <c r="AL110" s="129"/>
      <c r="AM110" s="114"/>
      <c r="AN110" s="7" t="str">
        <f t="shared" si="235"/>
        <v/>
      </c>
      <c r="AO110" s="154" t="str">
        <f t="shared" si="236"/>
        <v/>
      </c>
      <c r="AP110" s="154" t="str">
        <f>IF(B110="","",IF(DN110&gt;17,"一般",IF(ISERROR(VLOOKUP(DN110,DO$6:$DP$22,2,0)),"",VLOOKUP(DN110,DO$6:$DP$22,2,0))))</f>
        <v/>
      </c>
      <c r="AQ110" s="150" t="str">
        <f t="shared" si="212"/>
        <v/>
      </c>
      <c r="AR110" s="11">
        <f t="shared" si="237"/>
        <v>0</v>
      </c>
      <c r="AS110" s="11">
        <f t="shared" si="238"/>
        <v>0</v>
      </c>
      <c r="AT110" s="11">
        <f t="shared" si="239"/>
        <v>0</v>
      </c>
      <c r="AU110" s="11">
        <f t="shared" si="240"/>
        <v>0</v>
      </c>
      <c r="AV110" s="11">
        <f t="shared" si="241"/>
        <v>0</v>
      </c>
      <c r="AW110" s="11">
        <f t="shared" si="242"/>
        <v>0</v>
      </c>
      <c r="AX110" s="11">
        <f t="shared" si="243"/>
        <v>0</v>
      </c>
      <c r="AY110" s="11">
        <f t="shared" si="244"/>
        <v>0</v>
      </c>
      <c r="AZ110" s="11">
        <f t="shared" si="245"/>
        <v>0</v>
      </c>
      <c r="BA110" s="11">
        <f t="shared" si="246"/>
        <v>0</v>
      </c>
      <c r="BB110" s="11">
        <f t="shared" si="247"/>
        <v>0</v>
      </c>
      <c r="BC110" s="4" t="str">
        <f t="shared" si="248"/>
        <v/>
      </c>
      <c r="BD110" s="4" t="str">
        <f t="shared" si="249"/>
        <v/>
      </c>
      <c r="BE110" s="6">
        <f t="shared" si="206"/>
        <v>0</v>
      </c>
      <c r="BF110" s="6" t="str">
        <f t="shared" si="207"/>
        <v/>
      </c>
      <c r="BG110" s="4">
        <f t="shared" si="158"/>
        <v>0</v>
      </c>
      <c r="BH110" s="4">
        <f t="shared" si="291"/>
        <v>0</v>
      </c>
      <c r="BI110" s="4" t="str">
        <f t="shared" si="54"/>
        <v/>
      </c>
      <c r="BJ110" s="4" t="str">
        <f t="shared" si="159"/>
        <v/>
      </c>
      <c r="BK110" s="11">
        <f t="shared" si="250"/>
        <v>0</v>
      </c>
      <c r="BL110" s="4" t="str">
        <f t="shared" si="213"/>
        <v/>
      </c>
      <c r="BM110" s="4">
        <v>5</v>
      </c>
      <c r="BN110" s="4" t="str">
        <f t="shared" si="251"/>
        <v xml:space="preserve"> </v>
      </c>
      <c r="BO110" s="4" t="str">
        <f t="shared" si="162"/>
        <v xml:space="preserve">  </v>
      </c>
      <c r="BP110" s="4" t="str">
        <f t="shared" si="252"/>
        <v/>
      </c>
      <c r="BQ110" s="4" t="str">
        <f t="shared" si="253"/>
        <v/>
      </c>
      <c r="BR110" s="4" t="str">
        <f t="shared" si="254"/>
        <v/>
      </c>
      <c r="BS110" s="4" t="str">
        <f t="shared" si="255"/>
        <v/>
      </c>
      <c r="BT110" s="4" t="str">
        <f t="shared" si="256"/>
        <v/>
      </c>
      <c r="BU110" s="4" t="str">
        <f t="shared" si="257"/>
        <v/>
      </c>
      <c r="BV110" s="4" t="str">
        <f t="shared" si="258"/>
        <v/>
      </c>
      <c r="BW110" s="4" t="str">
        <f t="shared" si="259"/>
        <v/>
      </c>
      <c r="BX110" s="4" t="str">
        <f t="shared" si="260"/>
        <v/>
      </c>
      <c r="BY110" s="4" t="str">
        <f t="shared" si="261"/>
        <v/>
      </c>
      <c r="BZ110" s="4" t="str">
        <f t="shared" si="262"/>
        <v/>
      </c>
      <c r="CA110" s="4" t="str">
        <f t="shared" si="263"/>
        <v/>
      </c>
      <c r="CB110" s="4" t="str">
        <f t="shared" si="264"/>
        <v/>
      </c>
      <c r="CC110" s="4" t="str">
        <f t="shared" si="265"/>
        <v/>
      </c>
      <c r="CD110" s="4" t="str">
        <f t="shared" si="266"/>
        <v/>
      </c>
      <c r="CE110" s="4" t="str">
        <f t="shared" si="267"/>
        <v/>
      </c>
      <c r="CF110" s="4" t="str">
        <f t="shared" si="268"/>
        <v/>
      </c>
      <c r="CG110" s="4" t="str">
        <f t="shared" si="269"/>
        <v/>
      </c>
      <c r="CH110" s="4" t="str">
        <f t="shared" si="270"/>
        <v/>
      </c>
      <c r="CI110" s="4" t="str">
        <f t="shared" si="271"/>
        <v/>
      </c>
      <c r="CJ110" s="4" t="str">
        <f t="shared" si="272"/>
        <v/>
      </c>
      <c r="CK110" s="4" t="str">
        <f t="shared" si="273"/>
        <v/>
      </c>
      <c r="CL110" s="4" t="str">
        <f t="shared" si="274"/>
        <v/>
      </c>
      <c r="CM110" s="4" t="str">
        <f t="shared" si="214"/>
        <v/>
      </c>
      <c r="CN110" s="4" t="str">
        <f t="shared" si="215"/>
        <v/>
      </c>
      <c r="CO110" s="4" t="str">
        <f t="shared" si="216"/>
        <v/>
      </c>
      <c r="CP110" s="4" t="str">
        <f t="shared" si="217"/>
        <v/>
      </c>
      <c r="CQ110" s="4" t="str">
        <f t="shared" si="218"/>
        <v/>
      </c>
      <c r="CR110" s="4" t="str">
        <f t="shared" si="219"/>
        <v/>
      </c>
      <c r="CS110" s="4" t="str">
        <f t="shared" si="220"/>
        <v/>
      </c>
      <c r="CT110" s="4" t="str">
        <f t="shared" si="221"/>
        <v/>
      </c>
      <c r="CU110" s="4" t="str">
        <f t="shared" si="222"/>
        <v/>
      </c>
      <c r="CV110" s="4" t="str">
        <f t="shared" si="223"/>
        <v/>
      </c>
      <c r="CW110" s="4" t="str">
        <f t="shared" si="224"/>
        <v/>
      </c>
      <c r="CX110" s="4">
        <f t="shared" si="275"/>
        <v>0</v>
      </c>
      <c r="CY110" s="4" t="str">
        <f t="shared" si="276"/>
        <v>999:99.99</v>
      </c>
      <c r="CZ110" s="4" t="str">
        <f t="shared" si="277"/>
        <v>999:99.99</v>
      </c>
      <c r="DA110" s="4" t="str">
        <f t="shared" si="278"/>
        <v>999:99.99</v>
      </c>
      <c r="DB110" s="4" t="str">
        <f t="shared" si="279"/>
        <v>999:99.99</v>
      </c>
      <c r="DC110" s="4" t="str">
        <f t="shared" si="280"/>
        <v>999:99.99</v>
      </c>
      <c r="DD110" s="4" t="str">
        <f t="shared" si="281"/>
        <v>999:99.99</v>
      </c>
      <c r="DE110" s="4" t="str">
        <f t="shared" si="282"/>
        <v>999:99.99</v>
      </c>
      <c r="DF110" s="4" t="str">
        <f t="shared" si="283"/>
        <v>999:99.99</v>
      </c>
      <c r="DG110" s="4" t="str">
        <f t="shared" si="284"/>
        <v>999:99.99</v>
      </c>
      <c r="DH110" s="4" t="str">
        <f t="shared" si="285"/>
        <v>999:99.99</v>
      </c>
      <c r="DI110" s="4" t="str">
        <f t="shared" si="286"/>
        <v>999:99.99</v>
      </c>
      <c r="DJ110" s="4">
        <f t="shared" si="208"/>
        <v>0</v>
      </c>
      <c r="DK110" s="4">
        <f t="shared" si="209"/>
        <v>0</v>
      </c>
      <c r="DL110" s="4">
        <f t="shared" si="210"/>
        <v>0</v>
      </c>
      <c r="DM110" s="4" t="str">
        <f t="shared" si="287"/>
        <v>19000100</v>
      </c>
      <c r="DN110" s="4" t="str">
        <f t="shared" si="288"/>
        <v/>
      </c>
      <c r="DU110" s="4" t="str">
        <f t="shared" si="289"/>
        <v/>
      </c>
      <c r="DV110" s="4" t="str">
        <f t="shared" si="290"/>
        <v/>
      </c>
    </row>
    <row r="111" spans="1:126" ht="16.5" customHeight="1">
      <c r="A111" s="7" t="str">
        <f t="shared" si="205"/>
        <v/>
      </c>
      <c r="B111" s="83"/>
      <c r="C111" s="7" t="s">
        <v>192</v>
      </c>
      <c r="D111" s="84"/>
      <c r="E111" s="84"/>
      <c r="F111" s="84"/>
      <c r="G111" s="84"/>
      <c r="H111" s="149" t="str">
        <f t="shared" si="211"/>
        <v/>
      </c>
      <c r="I111" s="129"/>
      <c r="J111" s="114"/>
      <c r="K111" s="164"/>
      <c r="L111" s="129"/>
      <c r="M111" s="114"/>
      <c r="N111" s="164"/>
      <c r="O111" s="129"/>
      <c r="P111" s="114"/>
      <c r="Q111" s="164"/>
      <c r="R111" s="129"/>
      <c r="S111" s="114"/>
      <c r="T111" s="164"/>
      <c r="U111" s="129"/>
      <c r="V111" s="114"/>
      <c r="W111" s="164"/>
      <c r="X111" s="129"/>
      <c r="Y111" s="114"/>
      <c r="Z111" s="164"/>
      <c r="AA111" s="129"/>
      <c r="AB111" s="114"/>
      <c r="AC111" s="164"/>
      <c r="AD111" s="129"/>
      <c r="AE111" s="114"/>
      <c r="AF111" s="164"/>
      <c r="AG111" s="129"/>
      <c r="AH111" s="114"/>
      <c r="AI111" s="164"/>
      <c r="AJ111" s="129"/>
      <c r="AK111" s="114"/>
      <c r="AL111" s="129"/>
      <c r="AM111" s="114"/>
      <c r="AN111" s="7" t="str">
        <f t="shared" si="235"/>
        <v/>
      </c>
      <c r="AO111" s="154" t="str">
        <f t="shared" si="236"/>
        <v/>
      </c>
      <c r="AP111" s="154" t="str">
        <f>IF(B111="","",IF(DN111&gt;17,"一般",IF(ISERROR(VLOOKUP(DN111,DO$6:$DP$22,2,0)),"",VLOOKUP(DN111,DO$6:$DP$22,2,0))))</f>
        <v/>
      </c>
      <c r="AQ111" s="150" t="str">
        <f t="shared" si="212"/>
        <v/>
      </c>
      <c r="AR111" s="11">
        <f t="shared" si="237"/>
        <v>0</v>
      </c>
      <c r="AS111" s="11">
        <f t="shared" si="238"/>
        <v>0</v>
      </c>
      <c r="AT111" s="11">
        <f t="shared" si="239"/>
        <v>0</v>
      </c>
      <c r="AU111" s="11">
        <f t="shared" si="240"/>
        <v>0</v>
      </c>
      <c r="AV111" s="11">
        <f t="shared" si="241"/>
        <v>0</v>
      </c>
      <c r="AW111" s="11">
        <f t="shared" si="242"/>
        <v>0</v>
      </c>
      <c r="AX111" s="11">
        <f t="shared" si="243"/>
        <v>0</v>
      </c>
      <c r="AY111" s="11">
        <f t="shared" si="244"/>
        <v>0</v>
      </c>
      <c r="AZ111" s="11">
        <f t="shared" si="245"/>
        <v>0</v>
      </c>
      <c r="BA111" s="11">
        <f t="shared" si="246"/>
        <v>0</v>
      </c>
      <c r="BB111" s="11">
        <f t="shared" si="247"/>
        <v>0</v>
      </c>
      <c r="BC111" s="4" t="str">
        <f t="shared" si="248"/>
        <v/>
      </c>
      <c r="BD111" s="4" t="str">
        <f t="shared" si="249"/>
        <v/>
      </c>
      <c r="BE111" s="6">
        <f t="shared" si="206"/>
        <v>0</v>
      </c>
      <c r="BF111" s="6" t="str">
        <f t="shared" si="207"/>
        <v/>
      </c>
      <c r="BG111" s="4">
        <f t="shared" si="158"/>
        <v>0</v>
      </c>
      <c r="BH111" s="4">
        <f t="shared" si="291"/>
        <v>0</v>
      </c>
      <c r="BI111" s="4" t="str">
        <f t="shared" ref="BI111:BI127" si="292">IF(BJ111="","",BH111)</f>
        <v/>
      </c>
      <c r="BJ111" s="4" t="str">
        <f t="shared" si="159"/>
        <v/>
      </c>
      <c r="BK111" s="11">
        <f t="shared" si="250"/>
        <v>0</v>
      </c>
      <c r="BL111" s="4" t="str">
        <f t="shared" si="213"/>
        <v/>
      </c>
      <c r="BM111" s="4">
        <v>5</v>
      </c>
      <c r="BN111" s="4" t="str">
        <f t="shared" si="251"/>
        <v xml:space="preserve"> </v>
      </c>
      <c r="BO111" s="4" t="str">
        <f t="shared" si="162"/>
        <v xml:space="preserve">  </v>
      </c>
      <c r="BP111" s="4" t="str">
        <f t="shared" si="252"/>
        <v/>
      </c>
      <c r="BQ111" s="4" t="str">
        <f t="shared" si="253"/>
        <v/>
      </c>
      <c r="BR111" s="4" t="str">
        <f t="shared" si="254"/>
        <v/>
      </c>
      <c r="BS111" s="4" t="str">
        <f t="shared" si="255"/>
        <v/>
      </c>
      <c r="BT111" s="4" t="str">
        <f t="shared" si="256"/>
        <v/>
      </c>
      <c r="BU111" s="4" t="str">
        <f t="shared" si="257"/>
        <v/>
      </c>
      <c r="BV111" s="4" t="str">
        <f t="shared" si="258"/>
        <v/>
      </c>
      <c r="BW111" s="4" t="str">
        <f t="shared" si="259"/>
        <v/>
      </c>
      <c r="BX111" s="4" t="str">
        <f t="shared" si="260"/>
        <v/>
      </c>
      <c r="BY111" s="4" t="str">
        <f t="shared" si="261"/>
        <v/>
      </c>
      <c r="BZ111" s="4" t="str">
        <f t="shared" si="262"/>
        <v/>
      </c>
      <c r="CA111" s="4" t="str">
        <f t="shared" si="263"/>
        <v/>
      </c>
      <c r="CB111" s="4" t="str">
        <f t="shared" si="264"/>
        <v/>
      </c>
      <c r="CC111" s="4" t="str">
        <f t="shared" si="265"/>
        <v/>
      </c>
      <c r="CD111" s="4" t="str">
        <f t="shared" si="266"/>
        <v/>
      </c>
      <c r="CE111" s="4" t="str">
        <f t="shared" si="267"/>
        <v/>
      </c>
      <c r="CF111" s="4" t="str">
        <f t="shared" si="268"/>
        <v/>
      </c>
      <c r="CG111" s="4" t="str">
        <f t="shared" si="269"/>
        <v/>
      </c>
      <c r="CH111" s="4" t="str">
        <f t="shared" si="270"/>
        <v/>
      </c>
      <c r="CI111" s="4" t="str">
        <f t="shared" si="271"/>
        <v/>
      </c>
      <c r="CJ111" s="4" t="str">
        <f t="shared" si="272"/>
        <v/>
      </c>
      <c r="CK111" s="4" t="str">
        <f t="shared" si="273"/>
        <v/>
      </c>
      <c r="CL111" s="4" t="str">
        <f t="shared" si="274"/>
        <v/>
      </c>
      <c r="CM111" s="4" t="str">
        <f t="shared" si="214"/>
        <v/>
      </c>
      <c r="CN111" s="4" t="str">
        <f t="shared" si="215"/>
        <v/>
      </c>
      <c r="CO111" s="4" t="str">
        <f t="shared" si="216"/>
        <v/>
      </c>
      <c r="CP111" s="4" t="str">
        <f t="shared" si="217"/>
        <v/>
      </c>
      <c r="CQ111" s="4" t="str">
        <f t="shared" si="218"/>
        <v/>
      </c>
      <c r="CR111" s="4" t="str">
        <f t="shared" si="219"/>
        <v/>
      </c>
      <c r="CS111" s="4" t="str">
        <f t="shared" si="220"/>
        <v/>
      </c>
      <c r="CT111" s="4" t="str">
        <f t="shared" si="221"/>
        <v/>
      </c>
      <c r="CU111" s="4" t="str">
        <f t="shared" si="222"/>
        <v/>
      </c>
      <c r="CV111" s="4" t="str">
        <f t="shared" si="223"/>
        <v/>
      </c>
      <c r="CW111" s="4" t="str">
        <f t="shared" si="224"/>
        <v/>
      </c>
      <c r="CX111" s="4">
        <f t="shared" si="275"/>
        <v>0</v>
      </c>
      <c r="CY111" s="4" t="str">
        <f t="shared" si="276"/>
        <v>999:99.99</v>
      </c>
      <c r="CZ111" s="4" t="str">
        <f t="shared" si="277"/>
        <v>999:99.99</v>
      </c>
      <c r="DA111" s="4" t="str">
        <f t="shared" si="278"/>
        <v>999:99.99</v>
      </c>
      <c r="DB111" s="4" t="str">
        <f t="shared" si="279"/>
        <v>999:99.99</v>
      </c>
      <c r="DC111" s="4" t="str">
        <f t="shared" si="280"/>
        <v>999:99.99</v>
      </c>
      <c r="DD111" s="4" t="str">
        <f t="shared" si="281"/>
        <v>999:99.99</v>
      </c>
      <c r="DE111" s="4" t="str">
        <f t="shared" si="282"/>
        <v>999:99.99</v>
      </c>
      <c r="DF111" s="4" t="str">
        <f t="shared" si="283"/>
        <v>999:99.99</v>
      </c>
      <c r="DG111" s="4" t="str">
        <f t="shared" si="284"/>
        <v>999:99.99</v>
      </c>
      <c r="DH111" s="4" t="str">
        <f t="shared" si="285"/>
        <v>999:99.99</v>
      </c>
      <c r="DI111" s="4" t="str">
        <f t="shared" si="286"/>
        <v>999:99.99</v>
      </c>
      <c r="DJ111" s="4">
        <f t="shared" si="208"/>
        <v>0</v>
      </c>
      <c r="DK111" s="4">
        <f t="shared" si="209"/>
        <v>0</v>
      </c>
      <c r="DL111" s="4">
        <f t="shared" si="210"/>
        <v>0</v>
      </c>
      <c r="DM111" s="4" t="str">
        <f t="shared" si="287"/>
        <v>19000100</v>
      </c>
      <c r="DN111" s="4" t="str">
        <f t="shared" si="288"/>
        <v/>
      </c>
      <c r="DU111" s="4" t="str">
        <f t="shared" si="289"/>
        <v/>
      </c>
      <c r="DV111" s="4" t="str">
        <f t="shared" si="290"/>
        <v/>
      </c>
    </row>
    <row r="112" spans="1:126" ht="16.5" customHeight="1">
      <c r="A112" s="7" t="str">
        <f t="shared" si="205"/>
        <v/>
      </c>
      <c r="B112" s="83"/>
      <c r="C112" s="7" t="s">
        <v>192</v>
      </c>
      <c r="D112" s="84"/>
      <c r="E112" s="84"/>
      <c r="F112" s="84"/>
      <c r="G112" s="84"/>
      <c r="H112" s="149" t="str">
        <f t="shared" si="211"/>
        <v/>
      </c>
      <c r="I112" s="129"/>
      <c r="J112" s="114"/>
      <c r="K112" s="164"/>
      <c r="L112" s="129"/>
      <c r="M112" s="114"/>
      <c r="N112" s="164"/>
      <c r="O112" s="129"/>
      <c r="P112" s="114"/>
      <c r="Q112" s="164"/>
      <c r="R112" s="129"/>
      <c r="S112" s="114"/>
      <c r="T112" s="164"/>
      <c r="U112" s="129"/>
      <c r="V112" s="114"/>
      <c r="W112" s="164"/>
      <c r="X112" s="129"/>
      <c r="Y112" s="114"/>
      <c r="Z112" s="164"/>
      <c r="AA112" s="129"/>
      <c r="AB112" s="114"/>
      <c r="AC112" s="164"/>
      <c r="AD112" s="129"/>
      <c r="AE112" s="114"/>
      <c r="AF112" s="164"/>
      <c r="AG112" s="129"/>
      <c r="AH112" s="114"/>
      <c r="AI112" s="164"/>
      <c r="AJ112" s="129"/>
      <c r="AK112" s="114"/>
      <c r="AL112" s="129"/>
      <c r="AM112" s="114"/>
      <c r="AN112" s="7" t="str">
        <f t="shared" si="235"/>
        <v/>
      </c>
      <c r="AO112" s="154" t="str">
        <f t="shared" si="236"/>
        <v/>
      </c>
      <c r="AP112" s="154" t="str">
        <f>IF(B112="","",IF(DN112&gt;17,"一般",IF(ISERROR(VLOOKUP(DN112,DO$6:$DP$22,2,0)),"",VLOOKUP(DN112,DO$6:$DP$22,2,0))))</f>
        <v/>
      </c>
      <c r="AQ112" s="150" t="str">
        <f t="shared" si="212"/>
        <v/>
      </c>
      <c r="AR112" s="11">
        <f t="shared" si="237"/>
        <v>0</v>
      </c>
      <c r="AS112" s="11">
        <f t="shared" si="238"/>
        <v>0</v>
      </c>
      <c r="AT112" s="11">
        <f t="shared" si="239"/>
        <v>0</v>
      </c>
      <c r="AU112" s="11">
        <f t="shared" si="240"/>
        <v>0</v>
      </c>
      <c r="AV112" s="11">
        <f t="shared" si="241"/>
        <v>0</v>
      </c>
      <c r="AW112" s="11">
        <f t="shared" si="242"/>
        <v>0</v>
      </c>
      <c r="AX112" s="11">
        <f t="shared" si="243"/>
        <v>0</v>
      </c>
      <c r="AY112" s="11">
        <f t="shared" si="244"/>
        <v>0</v>
      </c>
      <c r="AZ112" s="11">
        <f t="shared" si="245"/>
        <v>0</v>
      </c>
      <c r="BA112" s="11">
        <f t="shared" si="246"/>
        <v>0</v>
      </c>
      <c r="BB112" s="11">
        <f t="shared" si="247"/>
        <v>0</v>
      </c>
      <c r="BC112" s="4" t="str">
        <f t="shared" si="248"/>
        <v/>
      </c>
      <c r="BD112" s="4" t="str">
        <f t="shared" si="249"/>
        <v/>
      </c>
      <c r="BE112" s="6">
        <f t="shared" si="206"/>
        <v>0</v>
      </c>
      <c r="BF112" s="6" t="str">
        <f t="shared" si="207"/>
        <v/>
      </c>
      <c r="BG112" s="4">
        <f t="shared" si="158"/>
        <v>0</v>
      </c>
      <c r="BH112" s="4">
        <f t="shared" si="291"/>
        <v>0</v>
      </c>
      <c r="BI112" s="4" t="str">
        <f t="shared" si="292"/>
        <v/>
      </c>
      <c r="BJ112" s="4" t="str">
        <f t="shared" si="159"/>
        <v/>
      </c>
      <c r="BK112" s="11">
        <f t="shared" si="250"/>
        <v>0</v>
      </c>
      <c r="BL112" s="4" t="str">
        <f t="shared" si="213"/>
        <v/>
      </c>
      <c r="BM112" s="4">
        <v>5</v>
      </c>
      <c r="BN112" s="4" t="str">
        <f t="shared" si="251"/>
        <v xml:space="preserve"> </v>
      </c>
      <c r="BO112" s="4" t="str">
        <f t="shared" si="162"/>
        <v xml:space="preserve">  </v>
      </c>
      <c r="BP112" s="4" t="str">
        <f t="shared" si="252"/>
        <v/>
      </c>
      <c r="BQ112" s="4" t="str">
        <f t="shared" si="253"/>
        <v/>
      </c>
      <c r="BR112" s="4" t="str">
        <f t="shared" si="254"/>
        <v/>
      </c>
      <c r="BS112" s="4" t="str">
        <f t="shared" si="255"/>
        <v/>
      </c>
      <c r="BT112" s="4" t="str">
        <f t="shared" si="256"/>
        <v/>
      </c>
      <c r="BU112" s="4" t="str">
        <f t="shared" si="257"/>
        <v/>
      </c>
      <c r="BV112" s="4" t="str">
        <f t="shared" si="258"/>
        <v/>
      </c>
      <c r="BW112" s="4" t="str">
        <f t="shared" si="259"/>
        <v/>
      </c>
      <c r="BX112" s="4" t="str">
        <f t="shared" si="260"/>
        <v/>
      </c>
      <c r="BY112" s="4" t="str">
        <f t="shared" si="261"/>
        <v/>
      </c>
      <c r="BZ112" s="4" t="str">
        <f t="shared" si="262"/>
        <v/>
      </c>
      <c r="CA112" s="4" t="str">
        <f t="shared" si="263"/>
        <v/>
      </c>
      <c r="CB112" s="4" t="str">
        <f t="shared" si="264"/>
        <v/>
      </c>
      <c r="CC112" s="4" t="str">
        <f t="shared" si="265"/>
        <v/>
      </c>
      <c r="CD112" s="4" t="str">
        <f t="shared" si="266"/>
        <v/>
      </c>
      <c r="CE112" s="4" t="str">
        <f t="shared" si="267"/>
        <v/>
      </c>
      <c r="CF112" s="4" t="str">
        <f t="shared" si="268"/>
        <v/>
      </c>
      <c r="CG112" s="4" t="str">
        <f t="shared" si="269"/>
        <v/>
      </c>
      <c r="CH112" s="4" t="str">
        <f t="shared" si="270"/>
        <v/>
      </c>
      <c r="CI112" s="4" t="str">
        <f t="shared" si="271"/>
        <v/>
      </c>
      <c r="CJ112" s="4" t="str">
        <f t="shared" si="272"/>
        <v/>
      </c>
      <c r="CK112" s="4" t="str">
        <f t="shared" si="273"/>
        <v/>
      </c>
      <c r="CL112" s="4" t="str">
        <f t="shared" si="274"/>
        <v/>
      </c>
      <c r="CM112" s="4" t="str">
        <f t="shared" si="214"/>
        <v/>
      </c>
      <c r="CN112" s="4" t="str">
        <f t="shared" si="215"/>
        <v/>
      </c>
      <c r="CO112" s="4" t="str">
        <f t="shared" si="216"/>
        <v/>
      </c>
      <c r="CP112" s="4" t="str">
        <f t="shared" si="217"/>
        <v/>
      </c>
      <c r="CQ112" s="4" t="str">
        <f t="shared" si="218"/>
        <v/>
      </c>
      <c r="CR112" s="4" t="str">
        <f t="shared" si="219"/>
        <v/>
      </c>
      <c r="CS112" s="4" t="str">
        <f t="shared" si="220"/>
        <v/>
      </c>
      <c r="CT112" s="4" t="str">
        <f t="shared" si="221"/>
        <v/>
      </c>
      <c r="CU112" s="4" t="str">
        <f t="shared" si="222"/>
        <v/>
      </c>
      <c r="CV112" s="4" t="str">
        <f t="shared" si="223"/>
        <v/>
      </c>
      <c r="CW112" s="4" t="str">
        <f t="shared" si="224"/>
        <v/>
      </c>
      <c r="CX112" s="4">
        <f t="shared" si="275"/>
        <v>0</v>
      </c>
      <c r="CY112" s="4" t="str">
        <f t="shared" si="276"/>
        <v>999:99.99</v>
      </c>
      <c r="CZ112" s="4" t="str">
        <f t="shared" si="277"/>
        <v>999:99.99</v>
      </c>
      <c r="DA112" s="4" t="str">
        <f t="shared" si="278"/>
        <v>999:99.99</v>
      </c>
      <c r="DB112" s="4" t="str">
        <f t="shared" si="279"/>
        <v>999:99.99</v>
      </c>
      <c r="DC112" s="4" t="str">
        <f t="shared" si="280"/>
        <v>999:99.99</v>
      </c>
      <c r="DD112" s="4" t="str">
        <f t="shared" si="281"/>
        <v>999:99.99</v>
      </c>
      <c r="DE112" s="4" t="str">
        <f t="shared" si="282"/>
        <v>999:99.99</v>
      </c>
      <c r="DF112" s="4" t="str">
        <f t="shared" si="283"/>
        <v>999:99.99</v>
      </c>
      <c r="DG112" s="4" t="str">
        <f t="shared" si="284"/>
        <v>999:99.99</v>
      </c>
      <c r="DH112" s="4" t="str">
        <f t="shared" si="285"/>
        <v>999:99.99</v>
      </c>
      <c r="DI112" s="4" t="str">
        <f t="shared" si="286"/>
        <v>999:99.99</v>
      </c>
      <c r="DJ112" s="4">
        <f t="shared" si="208"/>
        <v>0</v>
      </c>
      <c r="DK112" s="4">
        <f t="shared" si="209"/>
        <v>0</v>
      </c>
      <c r="DL112" s="4">
        <f t="shared" si="210"/>
        <v>0</v>
      </c>
      <c r="DM112" s="4" t="str">
        <f t="shared" si="287"/>
        <v>19000100</v>
      </c>
      <c r="DN112" s="4" t="str">
        <f t="shared" si="288"/>
        <v/>
      </c>
      <c r="DU112" s="4" t="str">
        <f t="shared" si="289"/>
        <v/>
      </c>
      <c r="DV112" s="4" t="str">
        <f t="shared" si="290"/>
        <v/>
      </c>
    </row>
    <row r="113" spans="1:126" ht="16.5" customHeight="1">
      <c r="A113" s="7" t="str">
        <f t="shared" si="205"/>
        <v/>
      </c>
      <c r="B113" s="83"/>
      <c r="C113" s="7" t="s">
        <v>192</v>
      </c>
      <c r="D113" s="84"/>
      <c r="E113" s="84"/>
      <c r="F113" s="84"/>
      <c r="G113" s="84"/>
      <c r="H113" s="149" t="str">
        <f t="shared" si="211"/>
        <v/>
      </c>
      <c r="I113" s="129"/>
      <c r="J113" s="114"/>
      <c r="K113" s="164"/>
      <c r="L113" s="129"/>
      <c r="M113" s="114"/>
      <c r="N113" s="164"/>
      <c r="O113" s="129"/>
      <c r="P113" s="114"/>
      <c r="Q113" s="164"/>
      <c r="R113" s="129"/>
      <c r="S113" s="114"/>
      <c r="T113" s="164"/>
      <c r="U113" s="129"/>
      <c r="V113" s="114"/>
      <c r="W113" s="164"/>
      <c r="X113" s="129"/>
      <c r="Y113" s="114"/>
      <c r="Z113" s="164"/>
      <c r="AA113" s="129"/>
      <c r="AB113" s="114"/>
      <c r="AC113" s="164"/>
      <c r="AD113" s="129"/>
      <c r="AE113" s="114"/>
      <c r="AF113" s="164"/>
      <c r="AG113" s="129"/>
      <c r="AH113" s="114"/>
      <c r="AI113" s="164"/>
      <c r="AJ113" s="129"/>
      <c r="AK113" s="114"/>
      <c r="AL113" s="129"/>
      <c r="AM113" s="114"/>
      <c r="AN113" s="7" t="str">
        <f t="shared" si="235"/>
        <v/>
      </c>
      <c r="AO113" s="154" t="str">
        <f t="shared" si="236"/>
        <v/>
      </c>
      <c r="AP113" s="154" t="str">
        <f>IF(B113="","",IF(DN113&gt;17,"一般",IF(ISERROR(VLOOKUP(DN113,DO$6:$DP$22,2,0)),"",VLOOKUP(DN113,DO$6:$DP$22,2,0))))</f>
        <v/>
      </c>
      <c r="AQ113" s="150" t="str">
        <f t="shared" si="212"/>
        <v/>
      </c>
      <c r="AR113" s="11">
        <f t="shared" si="237"/>
        <v>0</v>
      </c>
      <c r="AS113" s="11">
        <f t="shared" si="238"/>
        <v>0</v>
      </c>
      <c r="AT113" s="11">
        <f t="shared" si="239"/>
        <v>0</v>
      </c>
      <c r="AU113" s="11">
        <f t="shared" si="240"/>
        <v>0</v>
      </c>
      <c r="AV113" s="11">
        <f t="shared" si="241"/>
        <v>0</v>
      </c>
      <c r="AW113" s="11">
        <f t="shared" si="242"/>
        <v>0</v>
      </c>
      <c r="AX113" s="11">
        <f t="shared" si="243"/>
        <v>0</v>
      </c>
      <c r="AY113" s="11">
        <f t="shared" si="244"/>
        <v>0</v>
      </c>
      <c r="AZ113" s="11">
        <f t="shared" si="245"/>
        <v>0</v>
      </c>
      <c r="BA113" s="11">
        <f t="shared" si="246"/>
        <v>0</v>
      </c>
      <c r="BB113" s="11">
        <f t="shared" si="247"/>
        <v>0</v>
      </c>
      <c r="BC113" s="4" t="str">
        <f t="shared" si="248"/>
        <v/>
      </c>
      <c r="BD113" s="4" t="str">
        <f t="shared" si="249"/>
        <v/>
      </c>
      <c r="BE113" s="6">
        <f t="shared" si="206"/>
        <v>0</v>
      </c>
      <c r="BF113" s="6" t="str">
        <f t="shared" si="207"/>
        <v/>
      </c>
      <c r="BG113" s="4">
        <f t="shared" si="158"/>
        <v>0</v>
      </c>
      <c r="BH113" s="4">
        <f t="shared" si="291"/>
        <v>0</v>
      </c>
      <c r="BI113" s="4" t="str">
        <f t="shared" si="292"/>
        <v/>
      </c>
      <c r="BJ113" s="4" t="str">
        <f t="shared" si="159"/>
        <v/>
      </c>
      <c r="BK113" s="11">
        <f t="shared" si="250"/>
        <v>0</v>
      </c>
      <c r="BL113" s="4" t="str">
        <f t="shared" si="213"/>
        <v/>
      </c>
      <c r="BM113" s="4">
        <v>5</v>
      </c>
      <c r="BN113" s="4" t="str">
        <f t="shared" si="251"/>
        <v xml:space="preserve"> </v>
      </c>
      <c r="BO113" s="4" t="str">
        <f t="shared" si="162"/>
        <v xml:space="preserve">  </v>
      </c>
      <c r="BP113" s="4" t="str">
        <f t="shared" si="252"/>
        <v/>
      </c>
      <c r="BQ113" s="4" t="str">
        <f t="shared" si="253"/>
        <v/>
      </c>
      <c r="BR113" s="4" t="str">
        <f t="shared" si="254"/>
        <v/>
      </c>
      <c r="BS113" s="4" t="str">
        <f t="shared" si="255"/>
        <v/>
      </c>
      <c r="BT113" s="4" t="str">
        <f t="shared" si="256"/>
        <v/>
      </c>
      <c r="BU113" s="4" t="str">
        <f t="shared" si="257"/>
        <v/>
      </c>
      <c r="BV113" s="4" t="str">
        <f t="shared" si="258"/>
        <v/>
      </c>
      <c r="BW113" s="4" t="str">
        <f t="shared" si="259"/>
        <v/>
      </c>
      <c r="BX113" s="4" t="str">
        <f t="shared" si="260"/>
        <v/>
      </c>
      <c r="BY113" s="4" t="str">
        <f t="shared" si="261"/>
        <v/>
      </c>
      <c r="BZ113" s="4" t="str">
        <f t="shared" si="262"/>
        <v/>
      </c>
      <c r="CA113" s="4" t="str">
        <f t="shared" si="263"/>
        <v/>
      </c>
      <c r="CB113" s="4" t="str">
        <f t="shared" si="264"/>
        <v/>
      </c>
      <c r="CC113" s="4" t="str">
        <f t="shared" si="265"/>
        <v/>
      </c>
      <c r="CD113" s="4" t="str">
        <f t="shared" si="266"/>
        <v/>
      </c>
      <c r="CE113" s="4" t="str">
        <f t="shared" si="267"/>
        <v/>
      </c>
      <c r="CF113" s="4" t="str">
        <f t="shared" si="268"/>
        <v/>
      </c>
      <c r="CG113" s="4" t="str">
        <f t="shared" si="269"/>
        <v/>
      </c>
      <c r="CH113" s="4" t="str">
        <f t="shared" si="270"/>
        <v/>
      </c>
      <c r="CI113" s="4" t="str">
        <f t="shared" si="271"/>
        <v/>
      </c>
      <c r="CJ113" s="4" t="str">
        <f t="shared" si="272"/>
        <v/>
      </c>
      <c r="CK113" s="4" t="str">
        <f t="shared" si="273"/>
        <v/>
      </c>
      <c r="CL113" s="4" t="str">
        <f t="shared" si="274"/>
        <v/>
      </c>
      <c r="CM113" s="4" t="str">
        <f t="shared" si="214"/>
        <v/>
      </c>
      <c r="CN113" s="4" t="str">
        <f t="shared" si="215"/>
        <v/>
      </c>
      <c r="CO113" s="4" t="str">
        <f t="shared" si="216"/>
        <v/>
      </c>
      <c r="CP113" s="4" t="str">
        <f t="shared" si="217"/>
        <v/>
      </c>
      <c r="CQ113" s="4" t="str">
        <f t="shared" si="218"/>
        <v/>
      </c>
      <c r="CR113" s="4" t="str">
        <f t="shared" si="219"/>
        <v/>
      </c>
      <c r="CS113" s="4" t="str">
        <f t="shared" si="220"/>
        <v/>
      </c>
      <c r="CT113" s="4" t="str">
        <f t="shared" si="221"/>
        <v/>
      </c>
      <c r="CU113" s="4" t="str">
        <f t="shared" si="222"/>
        <v/>
      </c>
      <c r="CV113" s="4" t="str">
        <f t="shared" si="223"/>
        <v/>
      </c>
      <c r="CW113" s="4" t="str">
        <f t="shared" si="224"/>
        <v/>
      </c>
      <c r="CX113" s="4">
        <f t="shared" si="275"/>
        <v>0</v>
      </c>
      <c r="CY113" s="4" t="str">
        <f t="shared" si="276"/>
        <v>999:99.99</v>
      </c>
      <c r="CZ113" s="4" t="str">
        <f t="shared" si="277"/>
        <v>999:99.99</v>
      </c>
      <c r="DA113" s="4" t="str">
        <f t="shared" si="278"/>
        <v>999:99.99</v>
      </c>
      <c r="DB113" s="4" t="str">
        <f t="shared" si="279"/>
        <v>999:99.99</v>
      </c>
      <c r="DC113" s="4" t="str">
        <f t="shared" si="280"/>
        <v>999:99.99</v>
      </c>
      <c r="DD113" s="4" t="str">
        <f t="shared" si="281"/>
        <v>999:99.99</v>
      </c>
      <c r="DE113" s="4" t="str">
        <f t="shared" si="282"/>
        <v>999:99.99</v>
      </c>
      <c r="DF113" s="4" t="str">
        <f t="shared" si="283"/>
        <v>999:99.99</v>
      </c>
      <c r="DG113" s="4" t="str">
        <f t="shared" si="284"/>
        <v>999:99.99</v>
      </c>
      <c r="DH113" s="4" t="str">
        <f t="shared" si="285"/>
        <v>999:99.99</v>
      </c>
      <c r="DI113" s="4" t="str">
        <f t="shared" si="286"/>
        <v>999:99.99</v>
      </c>
      <c r="DJ113" s="4">
        <f t="shared" si="208"/>
        <v>0</v>
      </c>
      <c r="DK113" s="4">
        <f t="shared" si="209"/>
        <v>0</v>
      </c>
      <c r="DL113" s="4">
        <f t="shared" si="210"/>
        <v>0</v>
      </c>
      <c r="DM113" s="4" t="str">
        <f t="shared" si="287"/>
        <v>19000100</v>
      </c>
      <c r="DN113" s="4" t="str">
        <f t="shared" si="288"/>
        <v/>
      </c>
      <c r="DU113" s="4" t="str">
        <f t="shared" si="289"/>
        <v/>
      </c>
      <c r="DV113" s="4" t="str">
        <f t="shared" si="290"/>
        <v/>
      </c>
    </row>
    <row r="114" spans="1:126" ht="16.5" customHeight="1">
      <c r="A114" s="7" t="str">
        <f t="shared" si="205"/>
        <v/>
      </c>
      <c r="B114" s="83"/>
      <c r="C114" s="7" t="s">
        <v>192</v>
      </c>
      <c r="D114" s="84"/>
      <c r="E114" s="84"/>
      <c r="F114" s="84"/>
      <c r="G114" s="84"/>
      <c r="H114" s="149" t="str">
        <f t="shared" si="211"/>
        <v/>
      </c>
      <c r="I114" s="129"/>
      <c r="J114" s="114"/>
      <c r="K114" s="164"/>
      <c r="L114" s="129"/>
      <c r="M114" s="114"/>
      <c r="N114" s="164"/>
      <c r="O114" s="129"/>
      <c r="P114" s="114"/>
      <c r="Q114" s="164"/>
      <c r="R114" s="129"/>
      <c r="S114" s="114"/>
      <c r="T114" s="164"/>
      <c r="U114" s="129"/>
      <c r="V114" s="114"/>
      <c r="W114" s="164"/>
      <c r="X114" s="129"/>
      <c r="Y114" s="114"/>
      <c r="Z114" s="164"/>
      <c r="AA114" s="129"/>
      <c r="AB114" s="114"/>
      <c r="AC114" s="164"/>
      <c r="AD114" s="129"/>
      <c r="AE114" s="114"/>
      <c r="AF114" s="164"/>
      <c r="AG114" s="129"/>
      <c r="AH114" s="114"/>
      <c r="AI114" s="164"/>
      <c r="AJ114" s="129"/>
      <c r="AK114" s="114"/>
      <c r="AL114" s="129"/>
      <c r="AM114" s="114"/>
      <c r="AN114" s="7" t="str">
        <f t="shared" si="235"/>
        <v/>
      </c>
      <c r="AO114" s="154" t="str">
        <f t="shared" si="236"/>
        <v/>
      </c>
      <c r="AP114" s="154" t="str">
        <f>IF(B114="","",IF(DN114&gt;17,"一般",IF(ISERROR(VLOOKUP(DN114,DO$6:$DP$22,2,0)),"",VLOOKUP(DN114,DO$6:$DP$22,2,0))))</f>
        <v/>
      </c>
      <c r="AQ114" s="150" t="str">
        <f t="shared" si="212"/>
        <v/>
      </c>
      <c r="AR114" s="11">
        <f t="shared" si="237"/>
        <v>0</v>
      </c>
      <c r="AS114" s="11">
        <f t="shared" si="238"/>
        <v>0</v>
      </c>
      <c r="AT114" s="11">
        <f t="shared" si="239"/>
        <v>0</v>
      </c>
      <c r="AU114" s="11">
        <f t="shared" si="240"/>
        <v>0</v>
      </c>
      <c r="AV114" s="11">
        <f t="shared" si="241"/>
        <v>0</v>
      </c>
      <c r="AW114" s="11">
        <f t="shared" si="242"/>
        <v>0</v>
      </c>
      <c r="AX114" s="11">
        <f t="shared" si="243"/>
        <v>0</v>
      </c>
      <c r="AY114" s="11">
        <f t="shared" si="244"/>
        <v>0</v>
      </c>
      <c r="AZ114" s="11">
        <f t="shared" si="245"/>
        <v>0</v>
      </c>
      <c r="BA114" s="11">
        <f t="shared" si="246"/>
        <v>0</v>
      </c>
      <c r="BB114" s="11">
        <f t="shared" si="247"/>
        <v>0</v>
      </c>
      <c r="BC114" s="4" t="str">
        <f t="shared" si="248"/>
        <v/>
      </c>
      <c r="BD114" s="4" t="str">
        <f t="shared" si="249"/>
        <v/>
      </c>
      <c r="BE114" s="6">
        <f t="shared" si="206"/>
        <v>0</v>
      </c>
      <c r="BF114" s="6" t="str">
        <f t="shared" si="207"/>
        <v/>
      </c>
      <c r="BG114" s="4">
        <f t="shared" si="158"/>
        <v>0</v>
      </c>
      <c r="BH114" s="4">
        <f t="shared" si="291"/>
        <v>0</v>
      </c>
      <c r="BI114" s="4" t="str">
        <f t="shared" si="292"/>
        <v/>
      </c>
      <c r="BJ114" s="4" t="str">
        <f t="shared" si="159"/>
        <v/>
      </c>
      <c r="BK114" s="11">
        <f t="shared" si="250"/>
        <v>0</v>
      </c>
      <c r="BL114" s="4" t="str">
        <f t="shared" si="213"/>
        <v/>
      </c>
      <c r="BM114" s="4">
        <v>5</v>
      </c>
      <c r="BN114" s="4" t="str">
        <f t="shared" si="251"/>
        <v xml:space="preserve"> </v>
      </c>
      <c r="BO114" s="4" t="str">
        <f t="shared" si="162"/>
        <v xml:space="preserve">  </v>
      </c>
      <c r="BP114" s="4" t="str">
        <f t="shared" si="252"/>
        <v/>
      </c>
      <c r="BQ114" s="4" t="str">
        <f t="shared" si="253"/>
        <v/>
      </c>
      <c r="BR114" s="4" t="str">
        <f t="shared" si="254"/>
        <v/>
      </c>
      <c r="BS114" s="4" t="str">
        <f t="shared" si="255"/>
        <v/>
      </c>
      <c r="BT114" s="4" t="str">
        <f t="shared" si="256"/>
        <v/>
      </c>
      <c r="BU114" s="4" t="str">
        <f t="shared" si="257"/>
        <v/>
      </c>
      <c r="BV114" s="4" t="str">
        <f t="shared" si="258"/>
        <v/>
      </c>
      <c r="BW114" s="4" t="str">
        <f t="shared" si="259"/>
        <v/>
      </c>
      <c r="BX114" s="4" t="str">
        <f t="shared" si="260"/>
        <v/>
      </c>
      <c r="BY114" s="4" t="str">
        <f t="shared" si="261"/>
        <v/>
      </c>
      <c r="BZ114" s="4" t="str">
        <f t="shared" si="262"/>
        <v/>
      </c>
      <c r="CA114" s="4" t="str">
        <f t="shared" si="263"/>
        <v/>
      </c>
      <c r="CB114" s="4" t="str">
        <f t="shared" si="264"/>
        <v/>
      </c>
      <c r="CC114" s="4" t="str">
        <f t="shared" si="265"/>
        <v/>
      </c>
      <c r="CD114" s="4" t="str">
        <f t="shared" si="266"/>
        <v/>
      </c>
      <c r="CE114" s="4" t="str">
        <f t="shared" si="267"/>
        <v/>
      </c>
      <c r="CF114" s="4" t="str">
        <f t="shared" si="268"/>
        <v/>
      </c>
      <c r="CG114" s="4" t="str">
        <f t="shared" si="269"/>
        <v/>
      </c>
      <c r="CH114" s="4" t="str">
        <f t="shared" si="270"/>
        <v/>
      </c>
      <c r="CI114" s="4" t="str">
        <f t="shared" si="271"/>
        <v/>
      </c>
      <c r="CJ114" s="4" t="str">
        <f t="shared" si="272"/>
        <v/>
      </c>
      <c r="CK114" s="4" t="str">
        <f t="shared" si="273"/>
        <v/>
      </c>
      <c r="CL114" s="4" t="str">
        <f t="shared" si="274"/>
        <v/>
      </c>
      <c r="CM114" s="4" t="str">
        <f t="shared" si="214"/>
        <v/>
      </c>
      <c r="CN114" s="4" t="str">
        <f t="shared" si="215"/>
        <v/>
      </c>
      <c r="CO114" s="4" t="str">
        <f t="shared" si="216"/>
        <v/>
      </c>
      <c r="CP114" s="4" t="str">
        <f t="shared" si="217"/>
        <v/>
      </c>
      <c r="CQ114" s="4" t="str">
        <f t="shared" si="218"/>
        <v/>
      </c>
      <c r="CR114" s="4" t="str">
        <f t="shared" si="219"/>
        <v/>
      </c>
      <c r="CS114" s="4" t="str">
        <f t="shared" si="220"/>
        <v/>
      </c>
      <c r="CT114" s="4" t="str">
        <f t="shared" si="221"/>
        <v/>
      </c>
      <c r="CU114" s="4" t="str">
        <f t="shared" si="222"/>
        <v/>
      </c>
      <c r="CV114" s="4" t="str">
        <f t="shared" si="223"/>
        <v/>
      </c>
      <c r="CW114" s="4" t="str">
        <f t="shared" si="224"/>
        <v/>
      </c>
      <c r="CX114" s="4">
        <f t="shared" si="275"/>
        <v>0</v>
      </c>
      <c r="CY114" s="4" t="str">
        <f t="shared" si="276"/>
        <v>999:99.99</v>
      </c>
      <c r="CZ114" s="4" t="str">
        <f t="shared" si="277"/>
        <v>999:99.99</v>
      </c>
      <c r="DA114" s="4" t="str">
        <f t="shared" si="278"/>
        <v>999:99.99</v>
      </c>
      <c r="DB114" s="4" t="str">
        <f t="shared" si="279"/>
        <v>999:99.99</v>
      </c>
      <c r="DC114" s="4" t="str">
        <f t="shared" si="280"/>
        <v>999:99.99</v>
      </c>
      <c r="DD114" s="4" t="str">
        <f t="shared" si="281"/>
        <v>999:99.99</v>
      </c>
      <c r="DE114" s="4" t="str">
        <f t="shared" si="282"/>
        <v>999:99.99</v>
      </c>
      <c r="DF114" s="4" t="str">
        <f t="shared" si="283"/>
        <v>999:99.99</v>
      </c>
      <c r="DG114" s="4" t="str">
        <f t="shared" si="284"/>
        <v>999:99.99</v>
      </c>
      <c r="DH114" s="4" t="str">
        <f t="shared" si="285"/>
        <v>999:99.99</v>
      </c>
      <c r="DI114" s="4" t="str">
        <f t="shared" si="286"/>
        <v>999:99.99</v>
      </c>
      <c r="DJ114" s="4">
        <f t="shared" si="208"/>
        <v>0</v>
      </c>
      <c r="DK114" s="4">
        <f t="shared" si="209"/>
        <v>0</v>
      </c>
      <c r="DL114" s="4">
        <f t="shared" si="210"/>
        <v>0</v>
      </c>
      <c r="DM114" s="4" t="str">
        <f t="shared" si="287"/>
        <v>19000100</v>
      </c>
      <c r="DN114" s="4" t="str">
        <f t="shared" si="288"/>
        <v/>
      </c>
      <c r="DU114" s="4" t="str">
        <f t="shared" si="289"/>
        <v/>
      </c>
      <c r="DV114" s="4" t="str">
        <f t="shared" si="290"/>
        <v/>
      </c>
    </row>
    <row r="115" spans="1:126" ht="16.5" customHeight="1">
      <c r="A115" s="7" t="str">
        <f t="shared" si="205"/>
        <v/>
      </c>
      <c r="B115" s="83"/>
      <c r="C115" s="7" t="s">
        <v>192</v>
      </c>
      <c r="D115" s="84"/>
      <c r="E115" s="84"/>
      <c r="F115" s="84"/>
      <c r="G115" s="84"/>
      <c r="H115" s="149" t="str">
        <f t="shared" si="211"/>
        <v/>
      </c>
      <c r="I115" s="129"/>
      <c r="J115" s="114"/>
      <c r="K115" s="164"/>
      <c r="L115" s="129"/>
      <c r="M115" s="114"/>
      <c r="N115" s="164"/>
      <c r="O115" s="129"/>
      <c r="P115" s="114"/>
      <c r="Q115" s="164"/>
      <c r="R115" s="129"/>
      <c r="S115" s="114"/>
      <c r="T115" s="164"/>
      <c r="U115" s="129"/>
      <c r="V115" s="114"/>
      <c r="W115" s="164"/>
      <c r="X115" s="129"/>
      <c r="Y115" s="114"/>
      <c r="Z115" s="164"/>
      <c r="AA115" s="129"/>
      <c r="AB115" s="114"/>
      <c r="AC115" s="164"/>
      <c r="AD115" s="129"/>
      <c r="AE115" s="114"/>
      <c r="AF115" s="164"/>
      <c r="AG115" s="129"/>
      <c r="AH115" s="114"/>
      <c r="AI115" s="164"/>
      <c r="AJ115" s="129"/>
      <c r="AK115" s="114"/>
      <c r="AL115" s="129"/>
      <c r="AM115" s="114"/>
      <c r="AN115" s="7" t="str">
        <f t="shared" si="235"/>
        <v/>
      </c>
      <c r="AO115" s="154" t="str">
        <f t="shared" si="236"/>
        <v/>
      </c>
      <c r="AP115" s="154" t="str">
        <f>IF(B115="","",IF(DN115&gt;17,"一般",IF(ISERROR(VLOOKUP(DN115,DO$6:$DP$22,2,0)),"",VLOOKUP(DN115,DO$6:$DP$22,2,0))))</f>
        <v/>
      </c>
      <c r="AQ115" s="150" t="str">
        <f t="shared" si="212"/>
        <v/>
      </c>
      <c r="AR115" s="11">
        <f t="shared" si="237"/>
        <v>0</v>
      </c>
      <c r="AS115" s="11">
        <f t="shared" si="238"/>
        <v>0</v>
      </c>
      <c r="AT115" s="11">
        <f t="shared" si="239"/>
        <v>0</v>
      </c>
      <c r="AU115" s="11">
        <f t="shared" si="240"/>
        <v>0</v>
      </c>
      <c r="AV115" s="11">
        <f t="shared" si="241"/>
        <v>0</v>
      </c>
      <c r="AW115" s="11">
        <f t="shared" si="242"/>
        <v>0</v>
      </c>
      <c r="AX115" s="11">
        <f t="shared" si="243"/>
        <v>0</v>
      </c>
      <c r="AY115" s="11">
        <f t="shared" si="244"/>
        <v>0</v>
      </c>
      <c r="AZ115" s="11">
        <f t="shared" si="245"/>
        <v>0</v>
      </c>
      <c r="BA115" s="11">
        <f t="shared" si="246"/>
        <v>0</v>
      </c>
      <c r="BB115" s="11">
        <f t="shared" si="247"/>
        <v>0</v>
      </c>
      <c r="BC115" s="4" t="str">
        <f t="shared" si="248"/>
        <v/>
      </c>
      <c r="BD115" s="4" t="str">
        <f t="shared" si="249"/>
        <v/>
      </c>
      <c r="BE115" s="6">
        <f t="shared" si="206"/>
        <v>0</v>
      </c>
      <c r="BF115" s="6" t="str">
        <f t="shared" si="207"/>
        <v/>
      </c>
      <c r="BG115" s="4">
        <f t="shared" si="158"/>
        <v>0</v>
      </c>
      <c r="BH115" s="4">
        <f t="shared" si="291"/>
        <v>0</v>
      </c>
      <c r="BI115" s="4" t="str">
        <f t="shared" si="292"/>
        <v/>
      </c>
      <c r="BJ115" s="4" t="str">
        <f t="shared" si="159"/>
        <v/>
      </c>
      <c r="BK115" s="11">
        <f t="shared" si="250"/>
        <v>0</v>
      </c>
      <c r="BL115" s="4" t="str">
        <f t="shared" si="213"/>
        <v/>
      </c>
      <c r="BM115" s="4">
        <v>5</v>
      </c>
      <c r="BN115" s="4" t="str">
        <f t="shared" si="251"/>
        <v xml:space="preserve"> </v>
      </c>
      <c r="BO115" s="4" t="str">
        <f t="shared" si="162"/>
        <v xml:space="preserve">  </v>
      </c>
      <c r="BP115" s="4" t="str">
        <f t="shared" si="252"/>
        <v/>
      </c>
      <c r="BQ115" s="4" t="str">
        <f t="shared" si="253"/>
        <v/>
      </c>
      <c r="BR115" s="4" t="str">
        <f t="shared" si="254"/>
        <v/>
      </c>
      <c r="BS115" s="4" t="str">
        <f t="shared" si="255"/>
        <v/>
      </c>
      <c r="BT115" s="4" t="str">
        <f t="shared" si="256"/>
        <v/>
      </c>
      <c r="BU115" s="4" t="str">
        <f t="shared" si="257"/>
        <v/>
      </c>
      <c r="BV115" s="4" t="str">
        <f t="shared" si="258"/>
        <v/>
      </c>
      <c r="BW115" s="4" t="str">
        <f t="shared" si="259"/>
        <v/>
      </c>
      <c r="BX115" s="4" t="str">
        <f t="shared" si="260"/>
        <v/>
      </c>
      <c r="BY115" s="4" t="str">
        <f t="shared" si="261"/>
        <v/>
      </c>
      <c r="BZ115" s="4" t="str">
        <f t="shared" si="262"/>
        <v/>
      </c>
      <c r="CA115" s="4" t="str">
        <f t="shared" si="263"/>
        <v/>
      </c>
      <c r="CB115" s="4" t="str">
        <f t="shared" si="264"/>
        <v/>
      </c>
      <c r="CC115" s="4" t="str">
        <f t="shared" si="265"/>
        <v/>
      </c>
      <c r="CD115" s="4" t="str">
        <f t="shared" si="266"/>
        <v/>
      </c>
      <c r="CE115" s="4" t="str">
        <f t="shared" si="267"/>
        <v/>
      </c>
      <c r="CF115" s="4" t="str">
        <f t="shared" si="268"/>
        <v/>
      </c>
      <c r="CG115" s="4" t="str">
        <f t="shared" si="269"/>
        <v/>
      </c>
      <c r="CH115" s="4" t="str">
        <f t="shared" si="270"/>
        <v/>
      </c>
      <c r="CI115" s="4" t="str">
        <f t="shared" si="271"/>
        <v/>
      </c>
      <c r="CJ115" s="4" t="str">
        <f t="shared" si="272"/>
        <v/>
      </c>
      <c r="CK115" s="4" t="str">
        <f t="shared" si="273"/>
        <v/>
      </c>
      <c r="CL115" s="4" t="str">
        <f t="shared" si="274"/>
        <v/>
      </c>
      <c r="CM115" s="4" t="str">
        <f t="shared" si="214"/>
        <v/>
      </c>
      <c r="CN115" s="4" t="str">
        <f t="shared" si="215"/>
        <v/>
      </c>
      <c r="CO115" s="4" t="str">
        <f t="shared" si="216"/>
        <v/>
      </c>
      <c r="CP115" s="4" t="str">
        <f t="shared" si="217"/>
        <v/>
      </c>
      <c r="CQ115" s="4" t="str">
        <f t="shared" si="218"/>
        <v/>
      </c>
      <c r="CR115" s="4" t="str">
        <f t="shared" si="219"/>
        <v/>
      </c>
      <c r="CS115" s="4" t="str">
        <f t="shared" si="220"/>
        <v/>
      </c>
      <c r="CT115" s="4" t="str">
        <f t="shared" si="221"/>
        <v/>
      </c>
      <c r="CU115" s="4" t="str">
        <f t="shared" si="222"/>
        <v/>
      </c>
      <c r="CV115" s="4" t="str">
        <f t="shared" si="223"/>
        <v/>
      </c>
      <c r="CW115" s="4" t="str">
        <f t="shared" si="224"/>
        <v/>
      </c>
      <c r="CX115" s="4">
        <f t="shared" si="275"/>
        <v>0</v>
      </c>
      <c r="CY115" s="4" t="str">
        <f t="shared" si="276"/>
        <v>999:99.99</v>
      </c>
      <c r="CZ115" s="4" t="str">
        <f t="shared" si="277"/>
        <v>999:99.99</v>
      </c>
      <c r="DA115" s="4" t="str">
        <f t="shared" si="278"/>
        <v>999:99.99</v>
      </c>
      <c r="DB115" s="4" t="str">
        <f t="shared" si="279"/>
        <v>999:99.99</v>
      </c>
      <c r="DC115" s="4" t="str">
        <f t="shared" si="280"/>
        <v>999:99.99</v>
      </c>
      <c r="DD115" s="4" t="str">
        <f t="shared" si="281"/>
        <v>999:99.99</v>
      </c>
      <c r="DE115" s="4" t="str">
        <f t="shared" si="282"/>
        <v>999:99.99</v>
      </c>
      <c r="DF115" s="4" t="str">
        <f t="shared" si="283"/>
        <v>999:99.99</v>
      </c>
      <c r="DG115" s="4" t="str">
        <f t="shared" si="284"/>
        <v>999:99.99</v>
      </c>
      <c r="DH115" s="4" t="str">
        <f t="shared" si="285"/>
        <v>999:99.99</v>
      </c>
      <c r="DI115" s="4" t="str">
        <f t="shared" si="286"/>
        <v>999:99.99</v>
      </c>
      <c r="DJ115" s="4">
        <f t="shared" si="208"/>
        <v>0</v>
      </c>
      <c r="DK115" s="4">
        <f t="shared" si="209"/>
        <v>0</v>
      </c>
      <c r="DL115" s="4">
        <f t="shared" si="210"/>
        <v>0</v>
      </c>
      <c r="DM115" s="4" t="str">
        <f t="shared" si="287"/>
        <v>19000100</v>
      </c>
      <c r="DN115" s="4" t="str">
        <f t="shared" si="288"/>
        <v/>
      </c>
      <c r="DU115" s="4" t="str">
        <f t="shared" si="289"/>
        <v/>
      </c>
      <c r="DV115" s="4" t="str">
        <f t="shared" si="290"/>
        <v/>
      </c>
    </row>
    <row r="116" spans="1:126" ht="16.5" customHeight="1">
      <c r="A116" s="7" t="str">
        <f t="shared" si="205"/>
        <v/>
      </c>
      <c r="B116" s="83"/>
      <c r="C116" s="7" t="s">
        <v>192</v>
      </c>
      <c r="D116" s="84"/>
      <c r="E116" s="84"/>
      <c r="F116" s="84"/>
      <c r="G116" s="84"/>
      <c r="H116" s="149" t="str">
        <f t="shared" si="211"/>
        <v/>
      </c>
      <c r="I116" s="129"/>
      <c r="J116" s="114"/>
      <c r="K116" s="164"/>
      <c r="L116" s="129"/>
      <c r="M116" s="114"/>
      <c r="N116" s="164"/>
      <c r="O116" s="129"/>
      <c r="P116" s="114"/>
      <c r="Q116" s="164"/>
      <c r="R116" s="129"/>
      <c r="S116" s="114"/>
      <c r="T116" s="164"/>
      <c r="U116" s="129"/>
      <c r="V116" s="114"/>
      <c r="W116" s="164"/>
      <c r="X116" s="129"/>
      <c r="Y116" s="114"/>
      <c r="Z116" s="164"/>
      <c r="AA116" s="129"/>
      <c r="AB116" s="114"/>
      <c r="AC116" s="164"/>
      <c r="AD116" s="129"/>
      <c r="AE116" s="114"/>
      <c r="AF116" s="164"/>
      <c r="AG116" s="129"/>
      <c r="AH116" s="114"/>
      <c r="AI116" s="164"/>
      <c r="AJ116" s="129"/>
      <c r="AK116" s="114"/>
      <c r="AL116" s="129"/>
      <c r="AM116" s="114"/>
      <c r="AN116" s="7" t="str">
        <f t="shared" si="235"/>
        <v/>
      </c>
      <c r="AO116" s="154" t="str">
        <f t="shared" si="236"/>
        <v/>
      </c>
      <c r="AP116" s="154" t="str">
        <f>IF(B116="","",IF(DN116&gt;17,"一般",IF(ISERROR(VLOOKUP(DN116,DO$6:$DP$22,2,0)),"",VLOOKUP(DN116,DO$6:$DP$22,2,0))))</f>
        <v/>
      </c>
      <c r="AQ116" s="150" t="str">
        <f t="shared" si="212"/>
        <v/>
      </c>
      <c r="AR116" s="11">
        <f t="shared" si="237"/>
        <v>0</v>
      </c>
      <c r="AS116" s="11">
        <f t="shared" si="238"/>
        <v>0</v>
      </c>
      <c r="AT116" s="11">
        <f t="shared" si="239"/>
        <v>0</v>
      </c>
      <c r="AU116" s="11">
        <f t="shared" si="240"/>
        <v>0</v>
      </c>
      <c r="AV116" s="11">
        <f t="shared" si="241"/>
        <v>0</v>
      </c>
      <c r="AW116" s="11">
        <f t="shared" si="242"/>
        <v>0</v>
      </c>
      <c r="AX116" s="11">
        <f t="shared" si="243"/>
        <v>0</v>
      </c>
      <c r="AY116" s="11">
        <f t="shared" si="244"/>
        <v>0</v>
      </c>
      <c r="AZ116" s="11">
        <f t="shared" si="245"/>
        <v>0</v>
      </c>
      <c r="BA116" s="11">
        <f t="shared" si="246"/>
        <v>0</v>
      </c>
      <c r="BB116" s="11">
        <f t="shared" si="247"/>
        <v>0</v>
      </c>
      <c r="BC116" s="4" t="str">
        <f t="shared" si="248"/>
        <v/>
      </c>
      <c r="BD116" s="4" t="str">
        <f t="shared" si="249"/>
        <v/>
      </c>
      <c r="BE116" s="6">
        <f t="shared" si="206"/>
        <v>0</v>
      </c>
      <c r="BF116" s="6" t="str">
        <f t="shared" si="207"/>
        <v/>
      </c>
      <c r="BG116" s="4">
        <f t="shared" si="158"/>
        <v>0</v>
      </c>
      <c r="BH116" s="4">
        <f t="shared" si="291"/>
        <v>0</v>
      </c>
      <c r="BI116" s="4" t="str">
        <f t="shared" si="292"/>
        <v/>
      </c>
      <c r="BJ116" s="4" t="str">
        <f t="shared" si="159"/>
        <v/>
      </c>
      <c r="BK116" s="11">
        <f t="shared" si="250"/>
        <v>0</v>
      </c>
      <c r="BL116" s="4" t="str">
        <f t="shared" si="213"/>
        <v/>
      </c>
      <c r="BM116" s="4">
        <v>5</v>
      </c>
      <c r="BN116" s="4" t="str">
        <f t="shared" si="251"/>
        <v xml:space="preserve"> </v>
      </c>
      <c r="BO116" s="4" t="str">
        <f t="shared" si="162"/>
        <v xml:space="preserve">  </v>
      </c>
      <c r="BP116" s="4" t="str">
        <f t="shared" si="252"/>
        <v/>
      </c>
      <c r="BQ116" s="4" t="str">
        <f t="shared" si="253"/>
        <v/>
      </c>
      <c r="BR116" s="4" t="str">
        <f t="shared" si="254"/>
        <v/>
      </c>
      <c r="BS116" s="4" t="str">
        <f t="shared" si="255"/>
        <v/>
      </c>
      <c r="BT116" s="4" t="str">
        <f t="shared" si="256"/>
        <v/>
      </c>
      <c r="BU116" s="4" t="str">
        <f t="shared" si="257"/>
        <v/>
      </c>
      <c r="BV116" s="4" t="str">
        <f t="shared" si="258"/>
        <v/>
      </c>
      <c r="BW116" s="4" t="str">
        <f t="shared" si="259"/>
        <v/>
      </c>
      <c r="BX116" s="4" t="str">
        <f t="shared" si="260"/>
        <v/>
      </c>
      <c r="BY116" s="4" t="str">
        <f t="shared" si="261"/>
        <v/>
      </c>
      <c r="BZ116" s="4" t="str">
        <f t="shared" si="262"/>
        <v/>
      </c>
      <c r="CA116" s="4" t="str">
        <f t="shared" si="263"/>
        <v/>
      </c>
      <c r="CB116" s="4" t="str">
        <f t="shared" si="264"/>
        <v/>
      </c>
      <c r="CC116" s="4" t="str">
        <f t="shared" si="265"/>
        <v/>
      </c>
      <c r="CD116" s="4" t="str">
        <f t="shared" si="266"/>
        <v/>
      </c>
      <c r="CE116" s="4" t="str">
        <f t="shared" si="267"/>
        <v/>
      </c>
      <c r="CF116" s="4" t="str">
        <f t="shared" si="268"/>
        <v/>
      </c>
      <c r="CG116" s="4" t="str">
        <f t="shared" si="269"/>
        <v/>
      </c>
      <c r="CH116" s="4" t="str">
        <f t="shared" si="270"/>
        <v/>
      </c>
      <c r="CI116" s="4" t="str">
        <f t="shared" si="271"/>
        <v/>
      </c>
      <c r="CJ116" s="4" t="str">
        <f t="shared" si="272"/>
        <v/>
      </c>
      <c r="CK116" s="4" t="str">
        <f t="shared" si="273"/>
        <v/>
      </c>
      <c r="CL116" s="4" t="str">
        <f t="shared" si="274"/>
        <v/>
      </c>
      <c r="CM116" s="4" t="str">
        <f t="shared" si="214"/>
        <v/>
      </c>
      <c r="CN116" s="4" t="str">
        <f t="shared" si="215"/>
        <v/>
      </c>
      <c r="CO116" s="4" t="str">
        <f t="shared" si="216"/>
        <v/>
      </c>
      <c r="CP116" s="4" t="str">
        <f t="shared" si="217"/>
        <v/>
      </c>
      <c r="CQ116" s="4" t="str">
        <f t="shared" si="218"/>
        <v/>
      </c>
      <c r="CR116" s="4" t="str">
        <f t="shared" si="219"/>
        <v/>
      </c>
      <c r="CS116" s="4" t="str">
        <f t="shared" si="220"/>
        <v/>
      </c>
      <c r="CT116" s="4" t="str">
        <f t="shared" si="221"/>
        <v/>
      </c>
      <c r="CU116" s="4" t="str">
        <f t="shared" si="222"/>
        <v/>
      </c>
      <c r="CV116" s="4" t="str">
        <f t="shared" si="223"/>
        <v/>
      </c>
      <c r="CW116" s="4" t="str">
        <f t="shared" si="224"/>
        <v/>
      </c>
      <c r="CX116" s="4">
        <f t="shared" si="275"/>
        <v>0</v>
      </c>
      <c r="CY116" s="4" t="str">
        <f t="shared" si="276"/>
        <v>999:99.99</v>
      </c>
      <c r="CZ116" s="4" t="str">
        <f t="shared" si="277"/>
        <v>999:99.99</v>
      </c>
      <c r="DA116" s="4" t="str">
        <f t="shared" si="278"/>
        <v>999:99.99</v>
      </c>
      <c r="DB116" s="4" t="str">
        <f t="shared" si="279"/>
        <v>999:99.99</v>
      </c>
      <c r="DC116" s="4" t="str">
        <f t="shared" si="280"/>
        <v>999:99.99</v>
      </c>
      <c r="DD116" s="4" t="str">
        <f t="shared" si="281"/>
        <v>999:99.99</v>
      </c>
      <c r="DE116" s="4" t="str">
        <f t="shared" si="282"/>
        <v>999:99.99</v>
      </c>
      <c r="DF116" s="4" t="str">
        <f t="shared" si="283"/>
        <v>999:99.99</v>
      </c>
      <c r="DG116" s="4" t="str">
        <f t="shared" si="284"/>
        <v>999:99.99</v>
      </c>
      <c r="DH116" s="4" t="str">
        <f t="shared" si="285"/>
        <v>999:99.99</v>
      </c>
      <c r="DI116" s="4" t="str">
        <f t="shared" si="286"/>
        <v>999:99.99</v>
      </c>
      <c r="DJ116" s="4">
        <f t="shared" si="208"/>
        <v>0</v>
      </c>
      <c r="DK116" s="4">
        <f t="shared" si="209"/>
        <v>0</v>
      </c>
      <c r="DL116" s="4">
        <f t="shared" si="210"/>
        <v>0</v>
      </c>
      <c r="DM116" s="4" t="str">
        <f t="shared" si="287"/>
        <v>19000100</v>
      </c>
      <c r="DN116" s="4" t="str">
        <f t="shared" si="288"/>
        <v/>
      </c>
      <c r="DU116" s="4" t="str">
        <f t="shared" si="289"/>
        <v/>
      </c>
      <c r="DV116" s="4" t="str">
        <f t="shared" si="290"/>
        <v/>
      </c>
    </row>
    <row r="117" spans="1:126" ht="16.5" customHeight="1">
      <c r="A117" s="7" t="str">
        <f t="shared" si="205"/>
        <v/>
      </c>
      <c r="B117" s="83"/>
      <c r="C117" s="7" t="s">
        <v>192</v>
      </c>
      <c r="D117" s="84"/>
      <c r="E117" s="84"/>
      <c r="F117" s="84"/>
      <c r="G117" s="84"/>
      <c r="H117" s="149" t="str">
        <f t="shared" si="211"/>
        <v/>
      </c>
      <c r="I117" s="129"/>
      <c r="J117" s="114"/>
      <c r="K117" s="164"/>
      <c r="L117" s="129"/>
      <c r="M117" s="114"/>
      <c r="N117" s="164"/>
      <c r="O117" s="129"/>
      <c r="P117" s="114"/>
      <c r="Q117" s="164"/>
      <c r="R117" s="129"/>
      <c r="S117" s="114"/>
      <c r="T117" s="164"/>
      <c r="U117" s="129"/>
      <c r="V117" s="114"/>
      <c r="W117" s="164"/>
      <c r="X117" s="129"/>
      <c r="Y117" s="114"/>
      <c r="Z117" s="164"/>
      <c r="AA117" s="129"/>
      <c r="AB117" s="114"/>
      <c r="AC117" s="164"/>
      <c r="AD117" s="129"/>
      <c r="AE117" s="114"/>
      <c r="AF117" s="164"/>
      <c r="AG117" s="129"/>
      <c r="AH117" s="114"/>
      <c r="AI117" s="164"/>
      <c r="AJ117" s="129"/>
      <c r="AK117" s="114"/>
      <c r="AL117" s="129"/>
      <c r="AM117" s="114"/>
      <c r="AN117" s="7" t="str">
        <f t="shared" si="235"/>
        <v/>
      </c>
      <c r="AO117" s="154" t="str">
        <f t="shared" si="236"/>
        <v/>
      </c>
      <c r="AP117" s="154" t="str">
        <f>IF(B117="","",IF(DN117&gt;17,"一般",IF(ISERROR(VLOOKUP(DN117,DO$6:$DP$22,2,0)),"",VLOOKUP(DN117,DO$6:$DP$22,2,0))))</f>
        <v/>
      </c>
      <c r="AQ117" s="150" t="str">
        <f t="shared" si="212"/>
        <v/>
      </c>
      <c r="AR117" s="11">
        <f t="shared" si="237"/>
        <v>0</v>
      </c>
      <c r="AS117" s="11">
        <f t="shared" si="238"/>
        <v>0</v>
      </c>
      <c r="AT117" s="11">
        <f t="shared" si="239"/>
        <v>0</v>
      </c>
      <c r="AU117" s="11">
        <f t="shared" si="240"/>
        <v>0</v>
      </c>
      <c r="AV117" s="11">
        <f t="shared" si="241"/>
        <v>0</v>
      </c>
      <c r="AW117" s="11">
        <f t="shared" si="242"/>
        <v>0</v>
      </c>
      <c r="AX117" s="11">
        <f t="shared" si="243"/>
        <v>0</v>
      </c>
      <c r="AY117" s="11">
        <f t="shared" si="244"/>
        <v>0</v>
      </c>
      <c r="AZ117" s="11">
        <f t="shared" si="245"/>
        <v>0</v>
      </c>
      <c r="BA117" s="11">
        <f t="shared" si="246"/>
        <v>0</v>
      </c>
      <c r="BB117" s="11">
        <f t="shared" si="247"/>
        <v>0</v>
      </c>
      <c r="BC117" s="4" t="str">
        <f t="shared" si="248"/>
        <v/>
      </c>
      <c r="BD117" s="4" t="str">
        <f t="shared" si="249"/>
        <v/>
      </c>
      <c r="BE117" s="6">
        <f t="shared" si="206"/>
        <v>0</v>
      </c>
      <c r="BF117" s="6" t="str">
        <f t="shared" si="207"/>
        <v/>
      </c>
      <c r="BG117" s="4">
        <f t="shared" si="158"/>
        <v>0</v>
      </c>
      <c r="BH117" s="4">
        <f t="shared" si="291"/>
        <v>0</v>
      </c>
      <c r="BI117" s="4" t="str">
        <f t="shared" si="292"/>
        <v/>
      </c>
      <c r="BJ117" s="4" t="str">
        <f t="shared" si="159"/>
        <v/>
      </c>
      <c r="BK117" s="11">
        <f t="shared" si="250"/>
        <v>0</v>
      </c>
      <c r="BL117" s="4" t="str">
        <f t="shared" si="213"/>
        <v/>
      </c>
      <c r="BM117" s="4">
        <v>5</v>
      </c>
      <c r="BN117" s="4" t="str">
        <f t="shared" si="251"/>
        <v xml:space="preserve"> </v>
      </c>
      <c r="BO117" s="4" t="str">
        <f t="shared" si="162"/>
        <v xml:space="preserve">  </v>
      </c>
      <c r="BP117" s="4" t="str">
        <f t="shared" si="252"/>
        <v/>
      </c>
      <c r="BQ117" s="4" t="str">
        <f t="shared" si="253"/>
        <v/>
      </c>
      <c r="BR117" s="4" t="str">
        <f t="shared" si="254"/>
        <v/>
      </c>
      <c r="BS117" s="4" t="str">
        <f t="shared" si="255"/>
        <v/>
      </c>
      <c r="BT117" s="4" t="str">
        <f t="shared" si="256"/>
        <v/>
      </c>
      <c r="BU117" s="4" t="str">
        <f t="shared" si="257"/>
        <v/>
      </c>
      <c r="BV117" s="4" t="str">
        <f t="shared" si="258"/>
        <v/>
      </c>
      <c r="BW117" s="4" t="str">
        <f t="shared" si="259"/>
        <v/>
      </c>
      <c r="BX117" s="4" t="str">
        <f t="shared" si="260"/>
        <v/>
      </c>
      <c r="BY117" s="4" t="str">
        <f t="shared" si="261"/>
        <v/>
      </c>
      <c r="BZ117" s="4" t="str">
        <f t="shared" si="262"/>
        <v/>
      </c>
      <c r="CA117" s="4" t="str">
        <f t="shared" si="263"/>
        <v/>
      </c>
      <c r="CB117" s="4" t="str">
        <f t="shared" si="264"/>
        <v/>
      </c>
      <c r="CC117" s="4" t="str">
        <f t="shared" si="265"/>
        <v/>
      </c>
      <c r="CD117" s="4" t="str">
        <f t="shared" si="266"/>
        <v/>
      </c>
      <c r="CE117" s="4" t="str">
        <f t="shared" si="267"/>
        <v/>
      </c>
      <c r="CF117" s="4" t="str">
        <f t="shared" si="268"/>
        <v/>
      </c>
      <c r="CG117" s="4" t="str">
        <f t="shared" si="269"/>
        <v/>
      </c>
      <c r="CH117" s="4" t="str">
        <f t="shared" si="270"/>
        <v/>
      </c>
      <c r="CI117" s="4" t="str">
        <f t="shared" si="271"/>
        <v/>
      </c>
      <c r="CJ117" s="4" t="str">
        <f t="shared" si="272"/>
        <v/>
      </c>
      <c r="CK117" s="4" t="str">
        <f t="shared" si="273"/>
        <v/>
      </c>
      <c r="CL117" s="4" t="str">
        <f t="shared" si="274"/>
        <v/>
      </c>
      <c r="CM117" s="4" t="str">
        <f t="shared" si="214"/>
        <v/>
      </c>
      <c r="CN117" s="4" t="str">
        <f t="shared" si="215"/>
        <v/>
      </c>
      <c r="CO117" s="4" t="str">
        <f t="shared" si="216"/>
        <v/>
      </c>
      <c r="CP117" s="4" t="str">
        <f t="shared" si="217"/>
        <v/>
      </c>
      <c r="CQ117" s="4" t="str">
        <f t="shared" si="218"/>
        <v/>
      </c>
      <c r="CR117" s="4" t="str">
        <f t="shared" si="219"/>
        <v/>
      </c>
      <c r="CS117" s="4" t="str">
        <f t="shared" si="220"/>
        <v/>
      </c>
      <c r="CT117" s="4" t="str">
        <f t="shared" si="221"/>
        <v/>
      </c>
      <c r="CU117" s="4" t="str">
        <f t="shared" si="222"/>
        <v/>
      </c>
      <c r="CV117" s="4" t="str">
        <f t="shared" si="223"/>
        <v/>
      </c>
      <c r="CW117" s="4" t="str">
        <f t="shared" si="224"/>
        <v/>
      </c>
      <c r="CX117" s="4">
        <f t="shared" si="275"/>
        <v>0</v>
      </c>
      <c r="CY117" s="4" t="str">
        <f t="shared" si="276"/>
        <v>999:99.99</v>
      </c>
      <c r="CZ117" s="4" t="str">
        <f t="shared" si="277"/>
        <v>999:99.99</v>
      </c>
      <c r="DA117" s="4" t="str">
        <f t="shared" si="278"/>
        <v>999:99.99</v>
      </c>
      <c r="DB117" s="4" t="str">
        <f t="shared" si="279"/>
        <v>999:99.99</v>
      </c>
      <c r="DC117" s="4" t="str">
        <f t="shared" si="280"/>
        <v>999:99.99</v>
      </c>
      <c r="DD117" s="4" t="str">
        <f t="shared" si="281"/>
        <v>999:99.99</v>
      </c>
      <c r="DE117" s="4" t="str">
        <f t="shared" si="282"/>
        <v>999:99.99</v>
      </c>
      <c r="DF117" s="4" t="str">
        <f t="shared" si="283"/>
        <v>999:99.99</v>
      </c>
      <c r="DG117" s="4" t="str">
        <f t="shared" si="284"/>
        <v>999:99.99</v>
      </c>
      <c r="DH117" s="4" t="str">
        <f t="shared" si="285"/>
        <v>999:99.99</v>
      </c>
      <c r="DI117" s="4" t="str">
        <f t="shared" si="286"/>
        <v>999:99.99</v>
      </c>
      <c r="DJ117" s="4">
        <f t="shared" si="208"/>
        <v>0</v>
      </c>
      <c r="DK117" s="4">
        <f t="shared" si="209"/>
        <v>0</v>
      </c>
      <c r="DL117" s="4">
        <f t="shared" si="210"/>
        <v>0</v>
      </c>
      <c r="DM117" s="4" t="str">
        <f t="shared" si="287"/>
        <v>19000100</v>
      </c>
      <c r="DN117" s="4" t="str">
        <f t="shared" si="288"/>
        <v/>
      </c>
      <c r="DU117" s="4" t="str">
        <f t="shared" si="289"/>
        <v/>
      </c>
      <c r="DV117" s="4" t="str">
        <f t="shared" si="290"/>
        <v/>
      </c>
    </row>
    <row r="118" spans="1:126" ht="16.5" customHeight="1">
      <c r="A118" s="7" t="str">
        <f t="shared" si="205"/>
        <v/>
      </c>
      <c r="B118" s="83"/>
      <c r="C118" s="7" t="s">
        <v>192</v>
      </c>
      <c r="D118" s="84"/>
      <c r="E118" s="84"/>
      <c r="F118" s="84"/>
      <c r="G118" s="84"/>
      <c r="H118" s="149" t="str">
        <f t="shared" si="211"/>
        <v/>
      </c>
      <c r="I118" s="129"/>
      <c r="J118" s="114"/>
      <c r="K118" s="164"/>
      <c r="L118" s="129"/>
      <c r="M118" s="114"/>
      <c r="N118" s="164"/>
      <c r="O118" s="129"/>
      <c r="P118" s="114"/>
      <c r="Q118" s="164"/>
      <c r="R118" s="129"/>
      <c r="S118" s="114"/>
      <c r="T118" s="164"/>
      <c r="U118" s="129"/>
      <c r="V118" s="114"/>
      <c r="W118" s="164"/>
      <c r="X118" s="129"/>
      <c r="Y118" s="114"/>
      <c r="Z118" s="164"/>
      <c r="AA118" s="129"/>
      <c r="AB118" s="114"/>
      <c r="AC118" s="164"/>
      <c r="AD118" s="129"/>
      <c r="AE118" s="114"/>
      <c r="AF118" s="164"/>
      <c r="AG118" s="129"/>
      <c r="AH118" s="114"/>
      <c r="AI118" s="164"/>
      <c r="AJ118" s="129"/>
      <c r="AK118" s="114"/>
      <c r="AL118" s="129"/>
      <c r="AM118" s="114"/>
      <c r="AN118" s="7" t="str">
        <f t="shared" si="235"/>
        <v/>
      </c>
      <c r="AO118" s="154" t="str">
        <f t="shared" si="236"/>
        <v/>
      </c>
      <c r="AP118" s="154" t="str">
        <f>IF(B118="","",IF(DN118&gt;17,"一般",IF(ISERROR(VLOOKUP(DN118,DO$6:$DP$22,2,0)),"",VLOOKUP(DN118,DO$6:$DP$22,2,0))))</f>
        <v/>
      </c>
      <c r="AQ118" s="150" t="str">
        <f t="shared" si="212"/>
        <v/>
      </c>
      <c r="AR118" s="11">
        <f t="shared" si="237"/>
        <v>0</v>
      </c>
      <c r="AS118" s="11">
        <f t="shared" si="238"/>
        <v>0</v>
      </c>
      <c r="AT118" s="11">
        <f t="shared" si="239"/>
        <v>0</v>
      </c>
      <c r="AU118" s="11">
        <f t="shared" si="240"/>
        <v>0</v>
      </c>
      <c r="AV118" s="11">
        <f t="shared" si="241"/>
        <v>0</v>
      </c>
      <c r="AW118" s="11">
        <f t="shared" si="242"/>
        <v>0</v>
      </c>
      <c r="AX118" s="11">
        <f t="shared" si="243"/>
        <v>0</v>
      </c>
      <c r="AY118" s="11">
        <f t="shared" si="244"/>
        <v>0</v>
      </c>
      <c r="AZ118" s="11">
        <f t="shared" si="245"/>
        <v>0</v>
      </c>
      <c r="BA118" s="11">
        <f t="shared" si="246"/>
        <v>0</v>
      </c>
      <c r="BB118" s="11">
        <f t="shared" si="247"/>
        <v>0</v>
      </c>
      <c r="BC118" s="4" t="str">
        <f t="shared" si="248"/>
        <v/>
      </c>
      <c r="BD118" s="4" t="str">
        <f t="shared" si="249"/>
        <v/>
      </c>
      <c r="BE118" s="6">
        <f t="shared" si="206"/>
        <v>0</v>
      </c>
      <c r="BF118" s="6" t="str">
        <f t="shared" si="207"/>
        <v/>
      </c>
      <c r="BG118" s="4">
        <f t="shared" si="158"/>
        <v>0</v>
      </c>
      <c r="BH118" s="4">
        <f t="shared" si="291"/>
        <v>0</v>
      </c>
      <c r="BI118" s="4" t="str">
        <f t="shared" si="292"/>
        <v/>
      </c>
      <c r="BJ118" s="4" t="str">
        <f t="shared" si="159"/>
        <v/>
      </c>
      <c r="BK118" s="11">
        <f t="shared" si="250"/>
        <v>0</v>
      </c>
      <c r="BL118" s="4" t="str">
        <f t="shared" si="213"/>
        <v/>
      </c>
      <c r="BM118" s="4">
        <v>5</v>
      </c>
      <c r="BN118" s="4" t="str">
        <f t="shared" si="251"/>
        <v xml:space="preserve"> </v>
      </c>
      <c r="BO118" s="4" t="str">
        <f t="shared" si="162"/>
        <v xml:space="preserve">  </v>
      </c>
      <c r="BP118" s="4" t="str">
        <f t="shared" si="252"/>
        <v/>
      </c>
      <c r="BQ118" s="4" t="str">
        <f t="shared" si="253"/>
        <v/>
      </c>
      <c r="BR118" s="4" t="str">
        <f t="shared" si="254"/>
        <v/>
      </c>
      <c r="BS118" s="4" t="str">
        <f t="shared" si="255"/>
        <v/>
      </c>
      <c r="BT118" s="4" t="str">
        <f t="shared" si="256"/>
        <v/>
      </c>
      <c r="BU118" s="4" t="str">
        <f t="shared" si="257"/>
        <v/>
      </c>
      <c r="BV118" s="4" t="str">
        <f t="shared" si="258"/>
        <v/>
      </c>
      <c r="BW118" s="4" t="str">
        <f t="shared" si="259"/>
        <v/>
      </c>
      <c r="BX118" s="4" t="str">
        <f t="shared" si="260"/>
        <v/>
      </c>
      <c r="BY118" s="4" t="str">
        <f t="shared" si="261"/>
        <v/>
      </c>
      <c r="BZ118" s="4" t="str">
        <f t="shared" si="262"/>
        <v/>
      </c>
      <c r="CA118" s="4" t="str">
        <f t="shared" si="263"/>
        <v/>
      </c>
      <c r="CB118" s="4" t="str">
        <f t="shared" si="264"/>
        <v/>
      </c>
      <c r="CC118" s="4" t="str">
        <f t="shared" si="265"/>
        <v/>
      </c>
      <c r="CD118" s="4" t="str">
        <f t="shared" si="266"/>
        <v/>
      </c>
      <c r="CE118" s="4" t="str">
        <f t="shared" si="267"/>
        <v/>
      </c>
      <c r="CF118" s="4" t="str">
        <f t="shared" si="268"/>
        <v/>
      </c>
      <c r="CG118" s="4" t="str">
        <f t="shared" si="269"/>
        <v/>
      </c>
      <c r="CH118" s="4" t="str">
        <f t="shared" si="270"/>
        <v/>
      </c>
      <c r="CI118" s="4" t="str">
        <f t="shared" si="271"/>
        <v/>
      </c>
      <c r="CJ118" s="4" t="str">
        <f t="shared" si="272"/>
        <v/>
      </c>
      <c r="CK118" s="4" t="str">
        <f t="shared" si="273"/>
        <v/>
      </c>
      <c r="CL118" s="4" t="str">
        <f t="shared" si="274"/>
        <v/>
      </c>
      <c r="CM118" s="4" t="str">
        <f t="shared" si="214"/>
        <v/>
      </c>
      <c r="CN118" s="4" t="str">
        <f t="shared" si="215"/>
        <v/>
      </c>
      <c r="CO118" s="4" t="str">
        <f t="shared" si="216"/>
        <v/>
      </c>
      <c r="CP118" s="4" t="str">
        <f t="shared" si="217"/>
        <v/>
      </c>
      <c r="CQ118" s="4" t="str">
        <f t="shared" si="218"/>
        <v/>
      </c>
      <c r="CR118" s="4" t="str">
        <f t="shared" si="219"/>
        <v/>
      </c>
      <c r="CS118" s="4" t="str">
        <f t="shared" si="220"/>
        <v/>
      </c>
      <c r="CT118" s="4" t="str">
        <f t="shared" si="221"/>
        <v/>
      </c>
      <c r="CU118" s="4" t="str">
        <f t="shared" si="222"/>
        <v/>
      </c>
      <c r="CV118" s="4" t="str">
        <f t="shared" si="223"/>
        <v/>
      </c>
      <c r="CW118" s="4" t="str">
        <f t="shared" si="224"/>
        <v/>
      </c>
      <c r="CX118" s="4">
        <f t="shared" si="275"/>
        <v>0</v>
      </c>
      <c r="CY118" s="4" t="str">
        <f t="shared" si="276"/>
        <v>999:99.99</v>
      </c>
      <c r="CZ118" s="4" t="str">
        <f t="shared" si="277"/>
        <v>999:99.99</v>
      </c>
      <c r="DA118" s="4" t="str">
        <f t="shared" si="278"/>
        <v>999:99.99</v>
      </c>
      <c r="DB118" s="4" t="str">
        <f t="shared" si="279"/>
        <v>999:99.99</v>
      </c>
      <c r="DC118" s="4" t="str">
        <f t="shared" si="280"/>
        <v>999:99.99</v>
      </c>
      <c r="DD118" s="4" t="str">
        <f t="shared" si="281"/>
        <v>999:99.99</v>
      </c>
      <c r="DE118" s="4" t="str">
        <f t="shared" si="282"/>
        <v>999:99.99</v>
      </c>
      <c r="DF118" s="4" t="str">
        <f t="shared" si="283"/>
        <v>999:99.99</v>
      </c>
      <c r="DG118" s="4" t="str">
        <f t="shared" si="284"/>
        <v>999:99.99</v>
      </c>
      <c r="DH118" s="4" t="str">
        <f t="shared" si="285"/>
        <v>999:99.99</v>
      </c>
      <c r="DI118" s="4" t="str">
        <f t="shared" si="286"/>
        <v>999:99.99</v>
      </c>
      <c r="DJ118" s="4">
        <f t="shared" si="208"/>
        <v>0</v>
      </c>
      <c r="DK118" s="4">
        <f t="shared" si="209"/>
        <v>0</v>
      </c>
      <c r="DL118" s="4">
        <f t="shared" si="210"/>
        <v>0</v>
      </c>
      <c r="DM118" s="4" t="str">
        <f t="shared" si="287"/>
        <v>19000100</v>
      </c>
      <c r="DN118" s="4" t="str">
        <f t="shared" si="288"/>
        <v/>
      </c>
      <c r="DU118" s="4" t="str">
        <f t="shared" si="289"/>
        <v/>
      </c>
      <c r="DV118" s="4" t="str">
        <f t="shared" si="290"/>
        <v/>
      </c>
    </row>
    <row r="119" spans="1:126" ht="16.5" customHeight="1">
      <c r="A119" s="7" t="str">
        <f t="shared" si="205"/>
        <v/>
      </c>
      <c r="B119" s="83"/>
      <c r="C119" s="7" t="s">
        <v>192</v>
      </c>
      <c r="D119" s="84"/>
      <c r="E119" s="84"/>
      <c r="F119" s="84"/>
      <c r="G119" s="84"/>
      <c r="H119" s="149" t="str">
        <f t="shared" si="211"/>
        <v/>
      </c>
      <c r="I119" s="129"/>
      <c r="J119" s="114"/>
      <c r="K119" s="164"/>
      <c r="L119" s="129"/>
      <c r="M119" s="114"/>
      <c r="N119" s="164"/>
      <c r="O119" s="129"/>
      <c r="P119" s="114"/>
      <c r="Q119" s="164"/>
      <c r="R119" s="129"/>
      <c r="S119" s="114"/>
      <c r="T119" s="164"/>
      <c r="U119" s="129"/>
      <c r="V119" s="114"/>
      <c r="W119" s="164"/>
      <c r="X119" s="129"/>
      <c r="Y119" s="114"/>
      <c r="Z119" s="164"/>
      <c r="AA119" s="129"/>
      <c r="AB119" s="114"/>
      <c r="AC119" s="164"/>
      <c r="AD119" s="129"/>
      <c r="AE119" s="114"/>
      <c r="AF119" s="164"/>
      <c r="AG119" s="129"/>
      <c r="AH119" s="114"/>
      <c r="AI119" s="164"/>
      <c r="AJ119" s="129"/>
      <c r="AK119" s="114"/>
      <c r="AL119" s="129"/>
      <c r="AM119" s="114"/>
      <c r="AN119" s="7" t="str">
        <f t="shared" si="235"/>
        <v/>
      </c>
      <c r="AO119" s="154" t="str">
        <f t="shared" si="236"/>
        <v/>
      </c>
      <c r="AP119" s="154" t="str">
        <f>IF(B119="","",IF(DN119&gt;17,"一般",IF(ISERROR(VLOOKUP(DN119,DO$6:$DP$22,2,0)),"",VLOOKUP(DN119,DO$6:$DP$22,2,0))))</f>
        <v/>
      </c>
      <c r="AQ119" s="150" t="str">
        <f t="shared" si="212"/>
        <v/>
      </c>
      <c r="AR119" s="11">
        <f t="shared" si="237"/>
        <v>0</v>
      </c>
      <c r="AS119" s="11">
        <f t="shared" si="238"/>
        <v>0</v>
      </c>
      <c r="AT119" s="11">
        <f t="shared" si="239"/>
        <v>0</v>
      </c>
      <c r="AU119" s="11">
        <f t="shared" si="240"/>
        <v>0</v>
      </c>
      <c r="AV119" s="11">
        <f t="shared" si="241"/>
        <v>0</v>
      </c>
      <c r="AW119" s="11">
        <f t="shared" si="242"/>
        <v>0</v>
      </c>
      <c r="AX119" s="11">
        <f t="shared" si="243"/>
        <v>0</v>
      </c>
      <c r="AY119" s="11">
        <f t="shared" si="244"/>
        <v>0</v>
      </c>
      <c r="AZ119" s="11">
        <f t="shared" si="245"/>
        <v>0</v>
      </c>
      <c r="BA119" s="11">
        <f t="shared" si="246"/>
        <v>0</v>
      </c>
      <c r="BB119" s="11">
        <f t="shared" si="247"/>
        <v>0</v>
      </c>
      <c r="BC119" s="4" t="str">
        <f t="shared" si="248"/>
        <v/>
      </c>
      <c r="BD119" s="4" t="str">
        <f t="shared" si="249"/>
        <v/>
      </c>
      <c r="BE119" s="6">
        <f t="shared" si="206"/>
        <v>0</v>
      </c>
      <c r="BF119" s="6" t="str">
        <f t="shared" si="207"/>
        <v/>
      </c>
      <c r="BG119" s="4">
        <f t="shared" si="158"/>
        <v>0</v>
      </c>
      <c r="BH119" s="4">
        <f t="shared" si="291"/>
        <v>0</v>
      </c>
      <c r="BI119" s="4" t="str">
        <f t="shared" si="292"/>
        <v/>
      </c>
      <c r="BJ119" s="4" t="str">
        <f t="shared" si="159"/>
        <v/>
      </c>
      <c r="BK119" s="11">
        <f t="shared" si="250"/>
        <v>0</v>
      </c>
      <c r="BL119" s="4" t="str">
        <f t="shared" si="213"/>
        <v/>
      </c>
      <c r="BM119" s="4">
        <v>5</v>
      </c>
      <c r="BN119" s="4" t="str">
        <f t="shared" si="251"/>
        <v xml:space="preserve"> </v>
      </c>
      <c r="BO119" s="4" t="str">
        <f t="shared" si="162"/>
        <v xml:space="preserve">  </v>
      </c>
      <c r="BP119" s="4" t="str">
        <f t="shared" si="252"/>
        <v/>
      </c>
      <c r="BQ119" s="4" t="str">
        <f t="shared" si="253"/>
        <v/>
      </c>
      <c r="BR119" s="4" t="str">
        <f t="shared" si="254"/>
        <v/>
      </c>
      <c r="BS119" s="4" t="str">
        <f t="shared" si="255"/>
        <v/>
      </c>
      <c r="BT119" s="4" t="str">
        <f t="shared" si="256"/>
        <v/>
      </c>
      <c r="BU119" s="4" t="str">
        <f t="shared" si="257"/>
        <v/>
      </c>
      <c r="BV119" s="4" t="str">
        <f t="shared" si="258"/>
        <v/>
      </c>
      <c r="BW119" s="4" t="str">
        <f t="shared" si="259"/>
        <v/>
      </c>
      <c r="BX119" s="4" t="str">
        <f t="shared" si="260"/>
        <v/>
      </c>
      <c r="BY119" s="4" t="str">
        <f t="shared" si="261"/>
        <v/>
      </c>
      <c r="BZ119" s="4" t="str">
        <f t="shared" si="262"/>
        <v/>
      </c>
      <c r="CA119" s="4" t="str">
        <f t="shared" si="263"/>
        <v/>
      </c>
      <c r="CB119" s="4" t="str">
        <f t="shared" si="264"/>
        <v/>
      </c>
      <c r="CC119" s="4" t="str">
        <f t="shared" si="265"/>
        <v/>
      </c>
      <c r="CD119" s="4" t="str">
        <f t="shared" si="266"/>
        <v/>
      </c>
      <c r="CE119" s="4" t="str">
        <f t="shared" si="267"/>
        <v/>
      </c>
      <c r="CF119" s="4" t="str">
        <f t="shared" si="268"/>
        <v/>
      </c>
      <c r="CG119" s="4" t="str">
        <f t="shared" si="269"/>
        <v/>
      </c>
      <c r="CH119" s="4" t="str">
        <f t="shared" si="270"/>
        <v/>
      </c>
      <c r="CI119" s="4" t="str">
        <f t="shared" si="271"/>
        <v/>
      </c>
      <c r="CJ119" s="4" t="str">
        <f t="shared" si="272"/>
        <v/>
      </c>
      <c r="CK119" s="4" t="str">
        <f t="shared" si="273"/>
        <v/>
      </c>
      <c r="CL119" s="4" t="str">
        <f t="shared" si="274"/>
        <v/>
      </c>
      <c r="CM119" s="4" t="str">
        <f t="shared" si="214"/>
        <v/>
      </c>
      <c r="CN119" s="4" t="str">
        <f t="shared" si="215"/>
        <v/>
      </c>
      <c r="CO119" s="4" t="str">
        <f t="shared" si="216"/>
        <v/>
      </c>
      <c r="CP119" s="4" t="str">
        <f t="shared" si="217"/>
        <v/>
      </c>
      <c r="CQ119" s="4" t="str">
        <f t="shared" si="218"/>
        <v/>
      </c>
      <c r="CR119" s="4" t="str">
        <f t="shared" si="219"/>
        <v/>
      </c>
      <c r="CS119" s="4" t="str">
        <f t="shared" si="220"/>
        <v/>
      </c>
      <c r="CT119" s="4" t="str">
        <f t="shared" si="221"/>
        <v/>
      </c>
      <c r="CU119" s="4" t="str">
        <f t="shared" si="222"/>
        <v/>
      </c>
      <c r="CV119" s="4" t="str">
        <f t="shared" si="223"/>
        <v/>
      </c>
      <c r="CW119" s="4" t="str">
        <f t="shared" si="224"/>
        <v/>
      </c>
      <c r="CX119" s="4">
        <f t="shared" si="275"/>
        <v>0</v>
      </c>
      <c r="CY119" s="4" t="str">
        <f t="shared" si="276"/>
        <v>999:99.99</v>
      </c>
      <c r="CZ119" s="4" t="str">
        <f t="shared" si="277"/>
        <v>999:99.99</v>
      </c>
      <c r="DA119" s="4" t="str">
        <f t="shared" si="278"/>
        <v>999:99.99</v>
      </c>
      <c r="DB119" s="4" t="str">
        <f t="shared" si="279"/>
        <v>999:99.99</v>
      </c>
      <c r="DC119" s="4" t="str">
        <f t="shared" si="280"/>
        <v>999:99.99</v>
      </c>
      <c r="DD119" s="4" t="str">
        <f t="shared" si="281"/>
        <v>999:99.99</v>
      </c>
      <c r="DE119" s="4" t="str">
        <f t="shared" si="282"/>
        <v>999:99.99</v>
      </c>
      <c r="DF119" s="4" t="str">
        <f t="shared" si="283"/>
        <v>999:99.99</v>
      </c>
      <c r="DG119" s="4" t="str">
        <f t="shared" si="284"/>
        <v>999:99.99</v>
      </c>
      <c r="DH119" s="4" t="str">
        <f t="shared" si="285"/>
        <v>999:99.99</v>
      </c>
      <c r="DI119" s="4" t="str">
        <f t="shared" si="286"/>
        <v>999:99.99</v>
      </c>
      <c r="DJ119" s="4">
        <f t="shared" si="208"/>
        <v>0</v>
      </c>
      <c r="DK119" s="4">
        <f t="shared" si="209"/>
        <v>0</v>
      </c>
      <c r="DL119" s="4">
        <f t="shared" si="210"/>
        <v>0</v>
      </c>
      <c r="DM119" s="4" t="str">
        <f t="shared" si="287"/>
        <v>19000100</v>
      </c>
      <c r="DN119" s="4" t="str">
        <f t="shared" si="288"/>
        <v/>
      </c>
      <c r="DU119" s="4" t="str">
        <f t="shared" si="289"/>
        <v/>
      </c>
      <c r="DV119" s="4" t="str">
        <f t="shared" si="290"/>
        <v/>
      </c>
    </row>
    <row r="120" spans="1:126" ht="16.5" customHeight="1">
      <c r="A120" s="7" t="str">
        <f t="shared" si="205"/>
        <v/>
      </c>
      <c r="B120" s="83"/>
      <c r="C120" s="7" t="s">
        <v>192</v>
      </c>
      <c r="D120" s="84"/>
      <c r="E120" s="84"/>
      <c r="F120" s="84"/>
      <c r="G120" s="84"/>
      <c r="H120" s="149" t="str">
        <f t="shared" si="211"/>
        <v/>
      </c>
      <c r="I120" s="129"/>
      <c r="J120" s="114"/>
      <c r="K120" s="164"/>
      <c r="L120" s="129"/>
      <c r="M120" s="114"/>
      <c r="N120" s="164"/>
      <c r="O120" s="129"/>
      <c r="P120" s="114"/>
      <c r="Q120" s="164"/>
      <c r="R120" s="129"/>
      <c r="S120" s="114"/>
      <c r="T120" s="164"/>
      <c r="U120" s="129"/>
      <c r="V120" s="114"/>
      <c r="W120" s="164"/>
      <c r="X120" s="129"/>
      <c r="Y120" s="114"/>
      <c r="Z120" s="164"/>
      <c r="AA120" s="129"/>
      <c r="AB120" s="114"/>
      <c r="AC120" s="164"/>
      <c r="AD120" s="129"/>
      <c r="AE120" s="114"/>
      <c r="AF120" s="164"/>
      <c r="AG120" s="129"/>
      <c r="AH120" s="114"/>
      <c r="AI120" s="164"/>
      <c r="AJ120" s="129"/>
      <c r="AK120" s="114"/>
      <c r="AL120" s="129"/>
      <c r="AM120" s="114"/>
      <c r="AN120" s="7" t="str">
        <f t="shared" si="235"/>
        <v/>
      </c>
      <c r="AO120" s="154" t="str">
        <f t="shared" si="236"/>
        <v/>
      </c>
      <c r="AP120" s="154" t="str">
        <f>IF(B120="","",IF(DN120&gt;17,"一般",IF(ISERROR(VLOOKUP(DN120,DO$6:$DP$22,2,0)),"",VLOOKUP(DN120,DO$6:$DP$22,2,0))))</f>
        <v/>
      </c>
      <c r="AQ120" s="150" t="str">
        <f t="shared" si="212"/>
        <v/>
      </c>
      <c r="AR120" s="11">
        <f t="shared" si="237"/>
        <v>0</v>
      </c>
      <c r="AS120" s="11">
        <f t="shared" si="238"/>
        <v>0</v>
      </c>
      <c r="AT120" s="11">
        <f t="shared" si="239"/>
        <v>0</v>
      </c>
      <c r="AU120" s="11">
        <f t="shared" si="240"/>
        <v>0</v>
      </c>
      <c r="AV120" s="11">
        <f t="shared" si="241"/>
        <v>0</v>
      </c>
      <c r="AW120" s="11">
        <f t="shared" si="242"/>
        <v>0</v>
      </c>
      <c r="AX120" s="11">
        <f t="shared" si="243"/>
        <v>0</v>
      </c>
      <c r="AY120" s="11">
        <f t="shared" si="244"/>
        <v>0</v>
      </c>
      <c r="AZ120" s="11">
        <f t="shared" si="245"/>
        <v>0</v>
      </c>
      <c r="BA120" s="11">
        <f t="shared" si="246"/>
        <v>0</v>
      </c>
      <c r="BB120" s="11">
        <f t="shared" si="247"/>
        <v>0</v>
      </c>
      <c r="BC120" s="4" t="str">
        <f t="shared" si="248"/>
        <v/>
      </c>
      <c r="BD120" s="4" t="str">
        <f t="shared" si="249"/>
        <v/>
      </c>
      <c r="BE120" s="6">
        <f t="shared" si="206"/>
        <v>0</v>
      </c>
      <c r="BF120" s="6" t="str">
        <f t="shared" si="207"/>
        <v/>
      </c>
      <c r="BG120" s="4">
        <f t="shared" si="158"/>
        <v>0</v>
      </c>
      <c r="BH120" s="4">
        <f t="shared" si="291"/>
        <v>0</v>
      </c>
      <c r="BI120" s="4" t="str">
        <f t="shared" si="292"/>
        <v/>
      </c>
      <c r="BJ120" s="4" t="str">
        <f t="shared" si="159"/>
        <v/>
      </c>
      <c r="BK120" s="11">
        <f t="shared" si="250"/>
        <v>0</v>
      </c>
      <c r="BL120" s="4" t="str">
        <f t="shared" si="213"/>
        <v/>
      </c>
      <c r="BM120" s="4">
        <v>5</v>
      </c>
      <c r="BN120" s="4" t="str">
        <f t="shared" si="251"/>
        <v xml:space="preserve"> </v>
      </c>
      <c r="BO120" s="4" t="str">
        <f t="shared" si="162"/>
        <v xml:space="preserve">  </v>
      </c>
      <c r="BP120" s="4" t="str">
        <f t="shared" si="252"/>
        <v/>
      </c>
      <c r="BQ120" s="4" t="str">
        <f t="shared" si="253"/>
        <v/>
      </c>
      <c r="BR120" s="4" t="str">
        <f t="shared" si="254"/>
        <v/>
      </c>
      <c r="BS120" s="4" t="str">
        <f t="shared" si="255"/>
        <v/>
      </c>
      <c r="BT120" s="4" t="str">
        <f t="shared" si="256"/>
        <v/>
      </c>
      <c r="BU120" s="4" t="str">
        <f t="shared" si="257"/>
        <v/>
      </c>
      <c r="BV120" s="4" t="str">
        <f t="shared" si="258"/>
        <v/>
      </c>
      <c r="BW120" s="4" t="str">
        <f t="shared" si="259"/>
        <v/>
      </c>
      <c r="BX120" s="4" t="str">
        <f t="shared" si="260"/>
        <v/>
      </c>
      <c r="BY120" s="4" t="str">
        <f t="shared" si="261"/>
        <v/>
      </c>
      <c r="BZ120" s="4" t="str">
        <f t="shared" si="262"/>
        <v/>
      </c>
      <c r="CA120" s="4" t="str">
        <f t="shared" si="263"/>
        <v/>
      </c>
      <c r="CB120" s="4" t="str">
        <f t="shared" si="264"/>
        <v/>
      </c>
      <c r="CC120" s="4" t="str">
        <f t="shared" si="265"/>
        <v/>
      </c>
      <c r="CD120" s="4" t="str">
        <f t="shared" si="266"/>
        <v/>
      </c>
      <c r="CE120" s="4" t="str">
        <f t="shared" si="267"/>
        <v/>
      </c>
      <c r="CF120" s="4" t="str">
        <f t="shared" si="268"/>
        <v/>
      </c>
      <c r="CG120" s="4" t="str">
        <f t="shared" si="269"/>
        <v/>
      </c>
      <c r="CH120" s="4" t="str">
        <f t="shared" si="270"/>
        <v/>
      </c>
      <c r="CI120" s="4" t="str">
        <f t="shared" si="271"/>
        <v/>
      </c>
      <c r="CJ120" s="4" t="str">
        <f t="shared" si="272"/>
        <v/>
      </c>
      <c r="CK120" s="4" t="str">
        <f t="shared" si="273"/>
        <v/>
      </c>
      <c r="CL120" s="4" t="str">
        <f t="shared" si="274"/>
        <v/>
      </c>
      <c r="CM120" s="4" t="str">
        <f t="shared" si="214"/>
        <v/>
      </c>
      <c r="CN120" s="4" t="str">
        <f t="shared" si="215"/>
        <v/>
      </c>
      <c r="CO120" s="4" t="str">
        <f t="shared" si="216"/>
        <v/>
      </c>
      <c r="CP120" s="4" t="str">
        <f t="shared" si="217"/>
        <v/>
      </c>
      <c r="CQ120" s="4" t="str">
        <f t="shared" si="218"/>
        <v/>
      </c>
      <c r="CR120" s="4" t="str">
        <f t="shared" si="219"/>
        <v/>
      </c>
      <c r="CS120" s="4" t="str">
        <f t="shared" si="220"/>
        <v/>
      </c>
      <c r="CT120" s="4" t="str">
        <f t="shared" si="221"/>
        <v/>
      </c>
      <c r="CU120" s="4" t="str">
        <f t="shared" si="222"/>
        <v/>
      </c>
      <c r="CV120" s="4" t="str">
        <f t="shared" si="223"/>
        <v/>
      </c>
      <c r="CW120" s="4" t="str">
        <f t="shared" si="224"/>
        <v/>
      </c>
      <c r="CX120" s="4">
        <f t="shared" si="275"/>
        <v>0</v>
      </c>
      <c r="CY120" s="4" t="str">
        <f t="shared" si="276"/>
        <v>999:99.99</v>
      </c>
      <c r="CZ120" s="4" t="str">
        <f t="shared" si="277"/>
        <v>999:99.99</v>
      </c>
      <c r="DA120" s="4" t="str">
        <f t="shared" si="278"/>
        <v>999:99.99</v>
      </c>
      <c r="DB120" s="4" t="str">
        <f t="shared" si="279"/>
        <v>999:99.99</v>
      </c>
      <c r="DC120" s="4" t="str">
        <f t="shared" si="280"/>
        <v>999:99.99</v>
      </c>
      <c r="DD120" s="4" t="str">
        <f t="shared" si="281"/>
        <v>999:99.99</v>
      </c>
      <c r="DE120" s="4" t="str">
        <f t="shared" si="282"/>
        <v>999:99.99</v>
      </c>
      <c r="DF120" s="4" t="str">
        <f t="shared" si="283"/>
        <v>999:99.99</v>
      </c>
      <c r="DG120" s="4" t="str">
        <f t="shared" si="284"/>
        <v>999:99.99</v>
      </c>
      <c r="DH120" s="4" t="str">
        <f t="shared" si="285"/>
        <v>999:99.99</v>
      </c>
      <c r="DI120" s="4" t="str">
        <f t="shared" si="286"/>
        <v>999:99.99</v>
      </c>
      <c r="DJ120" s="4">
        <f t="shared" si="208"/>
        <v>0</v>
      </c>
      <c r="DK120" s="4">
        <f t="shared" si="209"/>
        <v>0</v>
      </c>
      <c r="DL120" s="4">
        <f t="shared" si="210"/>
        <v>0</v>
      </c>
      <c r="DM120" s="4" t="str">
        <f t="shared" si="287"/>
        <v>19000100</v>
      </c>
      <c r="DN120" s="4" t="str">
        <f t="shared" si="288"/>
        <v/>
      </c>
      <c r="DU120" s="4" t="str">
        <f t="shared" si="289"/>
        <v/>
      </c>
      <c r="DV120" s="4" t="str">
        <f t="shared" si="290"/>
        <v/>
      </c>
    </row>
    <row r="121" spans="1:126" ht="16.5" customHeight="1">
      <c r="A121" s="7" t="str">
        <f t="shared" si="205"/>
        <v/>
      </c>
      <c r="B121" s="83"/>
      <c r="C121" s="7" t="s">
        <v>192</v>
      </c>
      <c r="D121" s="84"/>
      <c r="E121" s="84"/>
      <c r="F121" s="84"/>
      <c r="G121" s="84"/>
      <c r="H121" s="149" t="str">
        <f t="shared" si="211"/>
        <v/>
      </c>
      <c r="I121" s="129"/>
      <c r="J121" s="114"/>
      <c r="K121" s="164"/>
      <c r="L121" s="129"/>
      <c r="M121" s="114"/>
      <c r="N121" s="164"/>
      <c r="O121" s="129"/>
      <c r="P121" s="114"/>
      <c r="Q121" s="164"/>
      <c r="R121" s="129"/>
      <c r="S121" s="114"/>
      <c r="T121" s="164"/>
      <c r="U121" s="129"/>
      <c r="V121" s="114"/>
      <c r="W121" s="164"/>
      <c r="X121" s="129"/>
      <c r="Y121" s="114"/>
      <c r="Z121" s="164"/>
      <c r="AA121" s="129"/>
      <c r="AB121" s="114"/>
      <c r="AC121" s="164"/>
      <c r="AD121" s="129"/>
      <c r="AE121" s="114"/>
      <c r="AF121" s="164"/>
      <c r="AG121" s="129"/>
      <c r="AH121" s="114"/>
      <c r="AI121" s="164"/>
      <c r="AJ121" s="129"/>
      <c r="AK121" s="114"/>
      <c r="AL121" s="129"/>
      <c r="AM121" s="114"/>
      <c r="AN121" s="7" t="str">
        <f t="shared" si="235"/>
        <v/>
      </c>
      <c r="AO121" s="154" t="str">
        <f t="shared" si="236"/>
        <v/>
      </c>
      <c r="AP121" s="154" t="str">
        <f>IF(B121="","",IF(DN121&gt;17,"一般",IF(ISERROR(VLOOKUP(DN121,DO$6:$DP$22,2,0)),"",VLOOKUP(DN121,DO$6:$DP$22,2,0))))</f>
        <v/>
      </c>
      <c r="AQ121" s="150" t="str">
        <f t="shared" si="212"/>
        <v/>
      </c>
      <c r="AR121" s="11">
        <f t="shared" si="237"/>
        <v>0</v>
      </c>
      <c r="AS121" s="11">
        <f t="shared" si="238"/>
        <v>0</v>
      </c>
      <c r="AT121" s="11">
        <f t="shared" si="239"/>
        <v>0</v>
      </c>
      <c r="AU121" s="11">
        <f t="shared" si="240"/>
        <v>0</v>
      </c>
      <c r="AV121" s="11">
        <f t="shared" si="241"/>
        <v>0</v>
      </c>
      <c r="AW121" s="11">
        <f t="shared" si="242"/>
        <v>0</v>
      </c>
      <c r="AX121" s="11">
        <f t="shared" si="243"/>
        <v>0</v>
      </c>
      <c r="AY121" s="11">
        <f t="shared" si="244"/>
        <v>0</v>
      </c>
      <c r="AZ121" s="11">
        <f t="shared" si="245"/>
        <v>0</v>
      </c>
      <c r="BA121" s="11">
        <f t="shared" si="246"/>
        <v>0</v>
      </c>
      <c r="BB121" s="11">
        <f t="shared" si="247"/>
        <v>0</v>
      </c>
      <c r="BC121" s="4" t="str">
        <f t="shared" si="248"/>
        <v/>
      </c>
      <c r="BD121" s="4" t="str">
        <f t="shared" si="249"/>
        <v/>
      </c>
      <c r="BE121" s="6">
        <f t="shared" si="206"/>
        <v>0</v>
      </c>
      <c r="BF121" s="6" t="str">
        <f t="shared" si="207"/>
        <v/>
      </c>
      <c r="BG121" s="4">
        <f t="shared" si="158"/>
        <v>0</v>
      </c>
      <c r="BH121" s="4">
        <f t="shared" si="291"/>
        <v>0</v>
      </c>
      <c r="BI121" s="4" t="str">
        <f t="shared" si="292"/>
        <v/>
      </c>
      <c r="BJ121" s="4" t="str">
        <f t="shared" si="159"/>
        <v/>
      </c>
      <c r="BK121" s="11">
        <f t="shared" si="250"/>
        <v>0</v>
      </c>
      <c r="BL121" s="4" t="str">
        <f t="shared" si="213"/>
        <v/>
      </c>
      <c r="BM121" s="4">
        <v>5</v>
      </c>
      <c r="BN121" s="4" t="str">
        <f t="shared" si="251"/>
        <v xml:space="preserve"> </v>
      </c>
      <c r="BO121" s="4" t="str">
        <f t="shared" si="162"/>
        <v xml:space="preserve">  </v>
      </c>
      <c r="BP121" s="4" t="str">
        <f t="shared" si="252"/>
        <v/>
      </c>
      <c r="BQ121" s="4" t="str">
        <f t="shared" si="253"/>
        <v/>
      </c>
      <c r="BR121" s="4" t="str">
        <f t="shared" si="254"/>
        <v/>
      </c>
      <c r="BS121" s="4" t="str">
        <f t="shared" si="255"/>
        <v/>
      </c>
      <c r="BT121" s="4" t="str">
        <f t="shared" si="256"/>
        <v/>
      </c>
      <c r="BU121" s="4" t="str">
        <f t="shared" si="257"/>
        <v/>
      </c>
      <c r="BV121" s="4" t="str">
        <f t="shared" si="258"/>
        <v/>
      </c>
      <c r="BW121" s="4" t="str">
        <f t="shared" si="259"/>
        <v/>
      </c>
      <c r="BX121" s="4" t="str">
        <f t="shared" si="260"/>
        <v/>
      </c>
      <c r="BY121" s="4" t="str">
        <f t="shared" si="261"/>
        <v/>
      </c>
      <c r="BZ121" s="4" t="str">
        <f t="shared" si="262"/>
        <v/>
      </c>
      <c r="CA121" s="4" t="str">
        <f t="shared" si="263"/>
        <v/>
      </c>
      <c r="CB121" s="4" t="str">
        <f t="shared" si="264"/>
        <v/>
      </c>
      <c r="CC121" s="4" t="str">
        <f t="shared" si="265"/>
        <v/>
      </c>
      <c r="CD121" s="4" t="str">
        <f t="shared" si="266"/>
        <v/>
      </c>
      <c r="CE121" s="4" t="str">
        <f t="shared" si="267"/>
        <v/>
      </c>
      <c r="CF121" s="4" t="str">
        <f t="shared" si="268"/>
        <v/>
      </c>
      <c r="CG121" s="4" t="str">
        <f t="shared" si="269"/>
        <v/>
      </c>
      <c r="CH121" s="4" t="str">
        <f t="shared" si="270"/>
        <v/>
      </c>
      <c r="CI121" s="4" t="str">
        <f t="shared" si="271"/>
        <v/>
      </c>
      <c r="CJ121" s="4" t="str">
        <f t="shared" si="272"/>
        <v/>
      </c>
      <c r="CK121" s="4" t="str">
        <f t="shared" si="273"/>
        <v/>
      </c>
      <c r="CL121" s="4" t="str">
        <f t="shared" si="274"/>
        <v/>
      </c>
      <c r="CM121" s="4" t="str">
        <f t="shared" si="214"/>
        <v/>
      </c>
      <c r="CN121" s="4" t="str">
        <f t="shared" si="215"/>
        <v/>
      </c>
      <c r="CO121" s="4" t="str">
        <f t="shared" si="216"/>
        <v/>
      </c>
      <c r="CP121" s="4" t="str">
        <f t="shared" si="217"/>
        <v/>
      </c>
      <c r="CQ121" s="4" t="str">
        <f t="shared" si="218"/>
        <v/>
      </c>
      <c r="CR121" s="4" t="str">
        <f t="shared" si="219"/>
        <v/>
      </c>
      <c r="CS121" s="4" t="str">
        <f t="shared" si="220"/>
        <v/>
      </c>
      <c r="CT121" s="4" t="str">
        <f t="shared" si="221"/>
        <v/>
      </c>
      <c r="CU121" s="4" t="str">
        <f t="shared" si="222"/>
        <v/>
      </c>
      <c r="CV121" s="4" t="str">
        <f t="shared" si="223"/>
        <v/>
      </c>
      <c r="CW121" s="4" t="str">
        <f t="shared" si="224"/>
        <v/>
      </c>
      <c r="CX121" s="4">
        <f t="shared" si="275"/>
        <v>0</v>
      </c>
      <c r="CY121" s="4" t="str">
        <f t="shared" si="276"/>
        <v>999:99.99</v>
      </c>
      <c r="CZ121" s="4" t="str">
        <f t="shared" si="277"/>
        <v>999:99.99</v>
      </c>
      <c r="DA121" s="4" t="str">
        <f t="shared" si="278"/>
        <v>999:99.99</v>
      </c>
      <c r="DB121" s="4" t="str">
        <f t="shared" si="279"/>
        <v>999:99.99</v>
      </c>
      <c r="DC121" s="4" t="str">
        <f t="shared" si="280"/>
        <v>999:99.99</v>
      </c>
      <c r="DD121" s="4" t="str">
        <f t="shared" si="281"/>
        <v>999:99.99</v>
      </c>
      <c r="DE121" s="4" t="str">
        <f t="shared" si="282"/>
        <v>999:99.99</v>
      </c>
      <c r="DF121" s="4" t="str">
        <f t="shared" si="283"/>
        <v>999:99.99</v>
      </c>
      <c r="DG121" s="4" t="str">
        <f t="shared" si="284"/>
        <v>999:99.99</v>
      </c>
      <c r="DH121" s="4" t="str">
        <f t="shared" si="285"/>
        <v>999:99.99</v>
      </c>
      <c r="DI121" s="4" t="str">
        <f t="shared" si="286"/>
        <v>999:99.99</v>
      </c>
      <c r="DJ121" s="4">
        <f t="shared" si="208"/>
        <v>0</v>
      </c>
      <c r="DK121" s="4">
        <f t="shared" si="209"/>
        <v>0</v>
      </c>
      <c r="DL121" s="4">
        <f t="shared" si="210"/>
        <v>0</v>
      </c>
      <c r="DM121" s="4" t="str">
        <f t="shared" si="287"/>
        <v>19000100</v>
      </c>
      <c r="DN121" s="4" t="str">
        <f t="shared" si="288"/>
        <v/>
      </c>
      <c r="DU121" s="4" t="str">
        <f t="shared" si="289"/>
        <v/>
      </c>
      <c r="DV121" s="4" t="str">
        <f t="shared" si="290"/>
        <v/>
      </c>
    </row>
    <row r="122" spans="1:126" ht="16.5" customHeight="1">
      <c r="A122" s="7" t="str">
        <f t="shared" si="205"/>
        <v/>
      </c>
      <c r="B122" s="83"/>
      <c r="C122" s="7" t="s">
        <v>192</v>
      </c>
      <c r="D122" s="84"/>
      <c r="E122" s="84"/>
      <c r="F122" s="84"/>
      <c r="G122" s="84"/>
      <c r="H122" s="149" t="str">
        <f t="shared" si="211"/>
        <v/>
      </c>
      <c r="I122" s="129"/>
      <c r="J122" s="114"/>
      <c r="K122" s="164"/>
      <c r="L122" s="129"/>
      <c r="M122" s="114"/>
      <c r="N122" s="164"/>
      <c r="O122" s="129"/>
      <c r="P122" s="114"/>
      <c r="Q122" s="164"/>
      <c r="R122" s="129"/>
      <c r="S122" s="114"/>
      <c r="T122" s="164"/>
      <c r="U122" s="129"/>
      <c r="V122" s="114"/>
      <c r="W122" s="164"/>
      <c r="X122" s="129"/>
      <c r="Y122" s="114"/>
      <c r="Z122" s="164"/>
      <c r="AA122" s="129"/>
      <c r="AB122" s="114"/>
      <c r="AC122" s="164"/>
      <c r="AD122" s="129"/>
      <c r="AE122" s="114"/>
      <c r="AF122" s="164"/>
      <c r="AG122" s="129"/>
      <c r="AH122" s="114"/>
      <c r="AI122" s="164"/>
      <c r="AJ122" s="129"/>
      <c r="AK122" s="114"/>
      <c r="AL122" s="129"/>
      <c r="AM122" s="114"/>
      <c r="AN122" s="7" t="str">
        <f t="shared" si="235"/>
        <v/>
      </c>
      <c r="AO122" s="154" t="str">
        <f t="shared" si="236"/>
        <v/>
      </c>
      <c r="AP122" s="154" t="str">
        <f>IF(B122="","",IF(DN122&gt;17,"一般",IF(ISERROR(VLOOKUP(DN122,DO$6:$DP$22,2,0)),"",VLOOKUP(DN122,DO$6:$DP$22,2,0))))</f>
        <v/>
      </c>
      <c r="AQ122" s="150" t="str">
        <f t="shared" si="212"/>
        <v/>
      </c>
      <c r="AR122" s="11">
        <f t="shared" si="237"/>
        <v>0</v>
      </c>
      <c r="AS122" s="11">
        <f t="shared" si="238"/>
        <v>0</v>
      </c>
      <c r="AT122" s="11">
        <f t="shared" si="239"/>
        <v>0</v>
      </c>
      <c r="AU122" s="11">
        <f t="shared" si="240"/>
        <v>0</v>
      </c>
      <c r="AV122" s="11">
        <f t="shared" si="241"/>
        <v>0</v>
      </c>
      <c r="AW122" s="11">
        <f t="shared" si="242"/>
        <v>0</v>
      </c>
      <c r="AX122" s="11">
        <f t="shared" si="243"/>
        <v>0</v>
      </c>
      <c r="AY122" s="11">
        <f t="shared" si="244"/>
        <v>0</v>
      </c>
      <c r="AZ122" s="11">
        <f t="shared" si="245"/>
        <v>0</v>
      </c>
      <c r="BA122" s="11">
        <f t="shared" si="246"/>
        <v>0</v>
      </c>
      <c r="BB122" s="11">
        <f t="shared" si="247"/>
        <v>0</v>
      </c>
      <c r="BC122" s="4" t="str">
        <f t="shared" si="248"/>
        <v/>
      </c>
      <c r="BD122" s="4" t="str">
        <f t="shared" si="249"/>
        <v/>
      </c>
      <c r="BE122" s="6">
        <f t="shared" si="206"/>
        <v>0</v>
      </c>
      <c r="BF122" s="6" t="str">
        <f t="shared" si="207"/>
        <v/>
      </c>
      <c r="BG122" s="4">
        <f t="shared" si="158"/>
        <v>0</v>
      </c>
      <c r="BH122" s="4">
        <f t="shared" si="291"/>
        <v>0</v>
      </c>
      <c r="BI122" s="4" t="str">
        <f t="shared" si="292"/>
        <v/>
      </c>
      <c r="BJ122" s="4" t="str">
        <f t="shared" si="159"/>
        <v/>
      </c>
      <c r="BK122" s="11">
        <f t="shared" si="250"/>
        <v>0</v>
      </c>
      <c r="BL122" s="4" t="str">
        <f t="shared" si="213"/>
        <v/>
      </c>
      <c r="BM122" s="4">
        <v>5</v>
      </c>
      <c r="BN122" s="4" t="str">
        <f t="shared" si="251"/>
        <v xml:space="preserve"> </v>
      </c>
      <c r="BO122" s="4" t="str">
        <f t="shared" si="162"/>
        <v xml:space="preserve">  </v>
      </c>
      <c r="BP122" s="4" t="str">
        <f t="shared" si="252"/>
        <v/>
      </c>
      <c r="BQ122" s="4" t="str">
        <f t="shared" si="253"/>
        <v/>
      </c>
      <c r="BR122" s="4" t="str">
        <f t="shared" si="254"/>
        <v/>
      </c>
      <c r="BS122" s="4" t="str">
        <f t="shared" si="255"/>
        <v/>
      </c>
      <c r="BT122" s="4" t="str">
        <f t="shared" si="256"/>
        <v/>
      </c>
      <c r="BU122" s="4" t="str">
        <f t="shared" si="257"/>
        <v/>
      </c>
      <c r="BV122" s="4" t="str">
        <f t="shared" si="258"/>
        <v/>
      </c>
      <c r="BW122" s="4" t="str">
        <f t="shared" si="259"/>
        <v/>
      </c>
      <c r="BX122" s="4" t="str">
        <f t="shared" si="260"/>
        <v/>
      </c>
      <c r="BY122" s="4" t="str">
        <f t="shared" si="261"/>
        <v/>
      </c>
      <c r="BZ122" s="4" t="str">
        <f t="shared" si="262"/>
        <v/>
      </c>
      <c r="CA122" s="4" t="str">
        <f t="shared" si="263"/>
        <v/>
      </c>
      <c r="CB122" s="4" t="str">
        <f t="shared" si="264"/>
        <v/>
      </c>
      <c r="CC122" s="4" t="str">
        <f t="shared" si="265"/>
        <v/>
      </c>
      <c r="CD122" s="4" t="str">
        <f t="shared" si="266"/>
        <v/>
      </c>
      <c r="CE122" s="4" t="str">
        <f t="shared" si="267"/>
        <v/>
      </c>
      <c r="CF122" s="4" t="str">
        <f t="shared" si="268"/>
        <v/>
      </c>
      <c r="CG122" s="4" t="str">
        <f t="shared" si="269"/>
        <v/>
      </c>
      <c r="CH122" s="4" t="str">
        <f t="shared" si="270"/>
        <v/>
      </c>
      <c r="CI122" s="4" t="str">
        <f t="shared" si="271"/>
        <v/>
      </c>
      <c r="CJ122" s="4" t="str">
        <f t="shared" si="272"/>
        <v/>
      </c>
      <c r="CK122" s="4" t="str">
        <f t="shared" si="273"/>
        <v/>
      </c>
      <c r="CL122" s="4" t="str">
        <f t="shared" si="274"/>
        <v/>
      </c>
      <c r="CM122" s="4" t="str">
        <f t="shared" si="214"/>
        <v/>
      </c>
      <c r="CN122" s="4" t="str">
        <f t="shared" si="215"/>
        <v/>
      </c>
      <c r="CO122" s="4" t="str">
        <f t="shared" si="216"/>
        <v/>
      </c>
      <c r="CP122" s="4" t="str">
        <f t="shared" si="217"/>
        <v/>
      </c>
      <c r="CQ122" s="4" t="str">
        <f t="shared" si="218"/>
        <v/>
      </c>
      <c r="CR122" s="4" t="str">
        <f t="shared" si="219"/>
        <v/>
      </c>
      <c r="CS122" s="4" t="str">
        <f t="shared" si="220"/>
        <v/>
      </c>
      <c r="CT122" s="4" t="str">
        <f t="shared" si="221"/>
        <v/>
      </c>
      <c r="CU122" s="4" t="str">
        <f t="shared" si="222"/>
        <v/>
      </c>
      <c r="CV122" s="4" t="str">
        <f t="shared" si="223"/>
        <v/>
      </c>
      <c r="CW122" s="4" t="str">
        <f t="shared" si="224"/>
        <v/>
      </c>
      <c r="CX122" s="4">
        <f t="shared" si="275"/>
        <v>0</v>
      </c>
      <c r="CY122" s="4" t="str">
        <f t="shared" si="276"/>
        <v>999:99.99</v>
      </c>
      <c r="CZ122" s="4" t="str">
        <f t="shared" si="277"/>
        <v>999:99.99</v>
      </c>
      <c r="DA122" s="4" t="str">
        <f t="shared" si="278"/>
        <v>999:99.99</v>
      </c>
      <c r="DB122" s="4" t="str">
        <f t="shared" si="279"/>
        <v>999:99.99</v>
      </c>
      <c r="DC122" s="4" t="str">
        <f t="shared" si="280"/>
        <v>999:99.99</v>
      </c>
      <c r="DD122" s="4" t="str">
        <f t="shared" si="281"/>
        <v>999:99.99</v>
      </c>
      <c r="DE122" s="4" t="str">
        <f t="shared" si="282"/>
        <v>999:99.99</v>
      </c>
      <c r="DF122" s="4" t="str">
        <f t="shared" si="283"/>
        <v>999:99.99</v>
      </c>
      <c r="DG122" s="4" t="str">
        <f t="shared" si="284"/>
        <v>999:99.99</v>
      </c>
      <c r="DH122" s="4" t="str">
        <f t="shared" si="285"/>
        <v>999:99.99</v>
      </c>
      <c r="DI122" s="4" t="str">
        <f t="shared" si="286"/>
        <v>999:99.99</v>
      </c>
      <c r="DJ122" s="4">
        <f t="shared" si="208"/>
        <v>0</v>
      </c>
      <c r="DK122" s="4">
        <f t="shared" si="209"/>
        <v>0</v>
      </c>
      <c r="DL122" s="4">
        <f t="shared" si="210"/>
        <v>0</v>
      </c>
      <c r="DM122" s="4" t="str">
        <f t="shared" si="287"/>
        <v>19000100</v>
      </c>
      <c r="DN122" s="4" t="str">
        <f t="shared" si="288"/>
        <v/>
      </c>
      <c r="DU122" s="4" t="str">
        <f t="shared" si="289"/>
        <v/>
      </c>
      <c r="DV122" s="4" t="str">
        <f t="shared" si="290"/>
        <v/>
      </c>
    </row>
    <row r="123" spans="1:126" ht="16.5" customHeight="1">
      <c r="A123" s="7" t="str">
        <f t="shared" si="205"/>
        <v/>
      </c>
      <c r="B123" s="83"/>
      <c r="C123" s="7" t="s">
        <v>192</v>
      </c>
      <c r="D123" s="84"/>
      <c r="E123" s="84"/>
      <c r="F123" s="84"/>
      <c r="G123" s="84"/>
      <c r="H123" s="149" t="str">
        <f t="shared" si="211"/>
        <v/>
      </c>
      <c r="I123" s="129"/>
      <c r="J123" s="114"/>
      <c r="K123" s="164"/>
      <c r="L123" s="129"/>
      <c r="M123" s="114"/>
      <c r="N123" s="164"/>
      <c r="O123" s="129"/>
      <c r="P123" s="114"/>
      <c r="Q123" s="164"/>
      <c r="R123" s="129"/>
      <c r="S123" s="114"/>
      <c r="T123" s="164"/>
      <c r="U123" s="129"/>
      <c r="V123" s="114"/>
      <c r="W123" s="164"/>
      <c r="X123" s="129"/>
      <c r="Y123" s="114"/>
      <c r="Z123" s="164"/>
      <c r="AA123" s="129"/>
      <c r="AB123" s="114"/>
      <c r="AC123" s="164"/>
      <c r="AD123" s="129"/>
      <c r="AE123" s="114"/>
      <c r="AF123" s="164"/>
      <c r="AG123" s="129"/>
      <c r="AH123" s="114"/>
      <c r="AI123" s="164"/>
      <c r="AJ123" s="129"/>
      <c r="AK123" s="114"/>
      <c r="AL123" s="129"/>
      <c r="AM123" s="114"/>
      <c r="AN123" s="7" t="str">
        <f t="shared" si="235"/>
        <v/>
      </c>
      <c r="AO123" s="154" t="str">
        <f t="shared" si="236"/>
        <v/>
      </c>
      <c r="AP123" s="154" t="str">
        <f>IF(B123="","",IF(DN123&gt;17,"一般",IF(ISERROR(VLOOKUP(DN123,DO$6:$DP$22,2,0)),"",VLOOKUP(DN123,DO$6:$DP$22,2,0))))</f>
        <v/>
      </c>
      <c r="AQ123" s="150" t="str">
        <f t="shared" si="212"/>
        <v/>
      </c>
      <c r="AR123" s="11">
        <f t="shared" si="237"/>
        <v>0</v>
      </c>
      <c r="AS123" s="11">
        <f t="shared" si="238"/>
        <v>0</v>
      </c>
      <c r="AT123" s="11">
        <f t="shared" si="239"/>
        <v>0</v>
      </c>
      <c r="AU123" s="11">
        <f t="shared" si="240"/>
        <v>0</v>
      </c>
      <c r="AV123" s="11">
        <f t="shared" si="241"/>
        <v>0</v>
      </c>
      <c r="AW123" s="11">
        <f t="shared" si="242"/>
        <v>0</v>
      </c>
      <c r="AX123" s="11">
        <f t="shared" si="243"/>
        <v>0</v>
      </c>
      <c r="AY123" s="11">
        <f t="shared" si="244"/>
        <v>0</v>
      </c>
      <c r="AZ123" s="11">
        <f t="shared" si="245"/>
        <v>0</v>
      </c>
      <c r="BA123" s="11">
        <f t="shared" si="246"/>
        <v>0</v>
      </c>
      <c r="BB123" s="11">
        <f t="shared" si="247"/>
        <v>0</v>
      </c>
      <c r="BC123" s="4" t="str">
        <f t="shared" si="248"/>
        <v/>
      </c>
      <c r="BD123" s="4" t="str">
        <f t="shared" si="249"/>
        <v/>
      </c>
      <c r="BE123" s="6">
        <f t="shared" si="206"/>
        <v>0</v>
      </c>
      <c r="BF123" s="6" t="str">
        <f t="shared" si="207"/>
        <v/>
      </c>
      <c r="BG123" s="4">
        <f t="shared" si="158"/>
        <v>0</v>
      </c>
      <c r="BH123" s="4">
        <f t="shared" si="291"/>
        <v>0</v>
      </c>
      <c r="BI123" s="4" t="str">
        <f t="shared" si="292"/>
        <v/>
      </c>
      <c r="BJ123" s="4" t="str">
        <f t="shared" si="159"/>
        <v/>
      </c>
      <c r="BK123" s="11">
        <f t="shared" si="250"/>
        <v>0</v>
      </c>
      <c r="BL123" s="4" t="str">
        <f t="shared" si="213"/>
        <v/>
      </c>
      <c r="BM123" s="4">
        <v>5</v>
      </c>
      <c r="BN123" s="4" t="str">
        <f t="shared" si="251"/>
        <v xml:space="preserve"> </v>
      </c>
      <c r="BO123" s="4" t="str">
        <f t="shared" si="162"/>
        <v xml:space="preserve">  </v>
      </c>
      <c r="BP123" s="4" t="str">
        <f t="shared" si="252"/>
        <v/>
      </c>
      <c r="BQ123" s="4" t="str">
        <f t="shared" si="253"/>
        <v/>
      </c>
      <c r="BR123" s="4" t="str">
        <f t="shared" si="254"/>
        <v/>
      </c>
      <c r="BS123" s="4" t="str">
        <f t="shared" si="255"/>
        <v/>
      </c>
      <c r="BT123" s="4" t="str">
        <f t="shared" si="256"/>
        <v/>
      </c>
      <c r="BU123" s="4" t="str">
        <f t="shared" si="257"/>
        <v/>
      </c>
      <c r="BV123" s="4" t="str">
        <f t="shared" si="258"/>
        <v/>
      </c>
      <c r="BW123" s="4" t="str">
        <f t="shared" si="259"/>
        <v/>
      </c>
      <c r="BX123" s="4" t="str">
        <f t="shared" si="260"/>
        <v/>
      </c>
      <c r="BY123" s="4" t="str">
        <f t="shared" si="261"/>
        <v/>
      </c>
      <c r="BZ123" s="4" t="str">
        <f t="shared" si="262"/>
        <v/>
      </c>
      <c r="CA123" s="4" t="str">
        <f t="shared" si="263"/>
        <v/>
      </c>
      <c r="CB123" s="4" t="str">
        <f t="shared" si="264"/>
        <v/>
      </c>
      <c r="CC123" s="4" t="str">
        <f t="shared" si="265"/>
        <v/>
      </c>
      <c r="CD123" s="4" t="str">
        <f t="shared" si="266"/>
        <v/>
      </c>
      <c r="CE123" s="4" t="str">
        <f t="shared" si="267"/>
        <v/>
      </c>
      <c r="CF123" s="4" t="str">
        <f t="shared" si="268"/>
        <v/>
      </c>
      <c r="CG123" s="4" t="str">
        <f t="shared" si="269"/>
        <v/>
      </c>
      <c r="CH123" s="4" t="str">
        <f t="shared" si="270"/>
        <v/>
      </c>
      <c r="CI123" s="4" t="str">
        <f t="shared" si="271"/>
        <v/>
      </c>
      <c r="CJ123" s="4" t="str">
        <f t="shared" si="272"/>
        <v/>
      </c>
      <c r="CK123" s="4" t="str">
        <f t="shared" si="273"/>
        <v/>
      </c>
      <c r="CL123" s="4" t="str">
        <f t="shared" si="274"/>
        <v/>
      </c>
      <c r="CM123" s="4" t="str">
        <f t="shared" si="214"/>
        <v/>
      </c>
      <c r="CN123" s="4" t="str">
        <f t="shared" si="215"/>
        <v/>
      </c>
      <c r="CO123" s="4" t="str">
        <f t="shared" si="216"/>
        <v/>
      </c>
      <c r="CP123" s="4" t="str">
        <f t="shared" si="217"/>
        <v/>
      </c>
      <c r="CQ123" s="4" t="str">
        <f t="shared" si="218"/>
        <v/>
      </c>
      <c r="CR123" s="4" t="str">
        <f t="shared" si="219"/>
        <v/>
      </c>
      <c r="CS123" s="4" t="str">
        <f t="shared" si="220"/>
        <v/>
      </c>
      <c r="CT123" s="4" t="str">
        <f t="shared" si="221"/>
        <v/>
      </c>
      <c r="CU123" s="4" t="str">
        <f t="shared" si="222"/>
        <v/>
      </c>
      <c r="CV123" s="4" t="str">
        <f t="shared" si="223"/>
        <v/>
      </c>
      <c r="CW123" s="4" t="str">
        <f t="shared" si="224"/>
        <v/>
      </c>
      <c r="CX123" s="4">
        <f t="shared" si="275"/>
        <v>0</v>
      </c>
      <c r="CY123" s="4" t="str">
        <f t="shared" si="276"/>
        <v>999:99.99</v>
      </c>
      <c r="CZ123" s="4" t="str">
        <f t="shared" si="277"/>
        <v>999:99.99</v>
      </c>
      <c r="DA123" s="4" t="str">
        <f t="shared" si="278"/>
        <v>999:99.99</v>
      </c>
      <c r="DB123" s="4" t="str">
        <f t="shared" si="279"/>
        <v>999:99.99</v>
      </c>
      <c r="DC123" s="4" t="str">
        <f t="shared" si="280"/>
        <v>999:99.99</v>
      </c>
      <c r="DD123" s="4" t="str">
        <f t="shared" si="281"/>
        <v>999:99.99</v>
      </c>
      <c r="DE123" s="4" t="str">
        <f t="shared" si="282"/>
        <v>999:99.99</v>
      </c>
      <c r="DF123" s="4" t="str">
        <f t="shared" si="283"/>
        <v>999:99.99</v>
      </c>
      <c r="DG123" s="4" t="str">
        <f t="shared" si="284"/>
        <v>999:99.99</v>
      </c>
      <c r="DH123" s="4" t="str">
        <f t="shared" si="285"/>
        <v>999:99.99</v>
      </c>
      <c r="DI123" s="4" t="str">
        <f t="shared" si="286"/>
        <v>999:99.99</v>
      </c>
      <c r="DJ123" s="4">
        <f t="shared" si="208"/>
        <v>0</v>
      </c>
      <c r="DK123" s="4">
        <f t="shared" si="209"/>
        <v>0</v>
      </c>
      <c r="DL123" s="4">
        <f t="shared" si="210"/>
        <v>0</v>
      </c>
      <c r="DM123" s="4" t="str">
        <f t="shared" si="287"/>
        <v>19000100</v>
      </c>
      <c r="DN123" s="4" t="str">
        <f t="shared" si="288"/>
        <v/>
      </c>
      <c r="DU123" s="4" t="str">
        <f t="shared" si="289"/>
        <v/>
      </c>
      <c r="DV123" s="4" t="str">
        <f t="shared" si="290"/>
        <v/>
      </c>
    </row>
    <row r="124" spans="1:126" ht="16.5" customHeight="1">
      <c r="A124" s="7" t="str">
        <f t="shared" si="205"/>
        <v/>
      </c>
      <c r="B124" s="83"/>
      <c r="C124" s="7" t="s">
        <v>192</v>
      </c>
      <c r="D124" s="84"/>
      <c r="E124" s="84"/>
      <c r="F124" s="84"/>
      <c r="G124" s="84"/>
      <c r="H124" s="149" t="str">
        <f t="shared" si="211"/>
        <v/>
      </c>
      <c r="I124" s="129"/>
      <c r="J124" s="114"/>
      <c r="K124" s="164"/>
      <c r="L124" s="129"/>
      <c r="M124" s="114"/>
      <c r="N124" s="164"/>
      <c r="O124" s="129"/>
      <c r="P124" s="114"/>
      <c r="Q124" s="164"/>
      <c r="R124" s="129"/>
      <c r="S124" s="114"/>
      <c r="T124" s="164"/>
      <c r="U124" s="129"/>
      <c r="V124" s="114"/>
      <c r="W124" s="164"/>
      <c r="X124" s="129"/>
      <c r="Y124" s="114"/>
      <c r="Z124" s="164"/>
      <c r="AA124" s="129"/>
      <c r="AB124" s="114"/>
      <c r="AC124" s="164"/>
      <c r="AD124" s="129"/>
      <c r="AE124" s="114"/>
      <c r="AF124" s="164"/>
      <c r="AG124" s="129"/>
      <c r="AH124" s="114"/>
      <c r="AI124" s="164"/>
      <c r="AJ124" s="129"/>
      <c r="AK124" s="114"/>
      <c r="AL124" s="129"/>
      <c r="AM124" s="114"/>
      <c r="AN124" s="7" t="str">
        <f t="shared" si="235"/>
        <v/>
      </c>
      <c r="AO124" s="154" t="str">
        <f t="shared" si="236"/>
        <v/>
      </c>
      <c r="AP124" s="154" t="str">
        <f>IF(B124="","",IF(DN124&gt;17,"一般",IF(ISERROR(VLOOKUP(DN124,DO$6:$DP$22,2,0)),"",VLOOKUP(DN124,DO$6:$DP$22,2,0))))</f>
        <v/>
      </c>
      <c r="AQ124" s="150" t="str">
        <f t="shared" si="212"/>
        <v/>
      </c>
      <c r="AR124" s="11">
        <f t="shared" si="237"/>
        <v>0</v>
      </c>
      <c r="AS124" s="11">
        <f t="shared" si="238"/>
        <v>0</v>
      </c>
      <c r="AT124" s="11">
        <f t="shared" si="239"/>
        <v>0</v>
      </c>
      <c r="AU124" s="11">
        <f t="shared" si="240"/>
        <v>0</v>
      </c>
      <c r="AV124" s="11">
        <f t="shared" si="241"/>
        <v>0</v>
      </c>
      <c r="AW124" s="11">
        <f t="shared" si="242"/>
        <v>0</v>
      </c>
      <c r="AX124" s="11">
        <f t="shared" si="243"/>
        <v>0</v>
      </c>
      <c r="AY124" s="11">
        <f t="shared" si="244"/>
        <v>0</v>
      </c>
      <c r="AZ124" s="11">
        <f t="shared" si="245"/>
        <v>0</v>
      </c>
      <c r="BA124" s="11">
        <f t="shared" si="246"/>
        <v>0</v>
      </c>
      <c r="BB124" s="11">
        <f t="shared" si="247"/>
        <v>0</v>
      </c>
      <c r="BC124" s="4" t="str">
        <f t="shared" si="248"/>
        <v/>
      </c>
      <c r="BD124" s="4" t="str">
        <f t="shared" si="249"/>
        <v/>
      </c>
      <c r="BE124" s="6">
        <f t="shared" si="206"/>
        <v>0</v>
      </c>
      <c r="BF124" s="6" t="str">
        <f t="shared" si="207"/>
        <v/>
      </c>
      <c r="BG124" s="4">
        <f t="shared" si="158"/>
        <v>0</v>
      </c>
      <c r="BH124" s="4">
        <f t="shared" si="291"/>
        <v>0</v>
      </c>
      <c r="BI124" s="4" t="str">
        <f t="shared" si="292"/>
        <v/>
      </c>
      <c r="BJ124" s="4" t="str">
        <f t="shared" si="159"/>
        <v/>
      </c>
      <c r="BK124" s="11">
        <f t="shared" si="250"/>
        <v>0</v>
      </c>
      <c r="BL124" s="4" t="str">
        <f t="shared" si="213"/>
        <v/>
      </c>
      <c r="BM124" s="4">
        <v>5</v>
      </c>
      <c r="BN124" s="4" t="str">
        <f t="shared" si="251"/>
        <v xml:space="preserve"> </v>
      </c>
      <c r="BO124" s="4" t="str">
        <f t="shared" si="162"/>
        <v xml:space="preserve">  </v>
      </c>
      <c r="BP124" s="4" t="str">
        <f t="shared" si="252"/>
        <v/>
      </c>
      <c r="BQ124" s="4" t="str">
        <f t="shared" si="253"/>
        <v/>
      </c>
      <c r="BR124" s="4" t="str">
        <f t="shared" si="254"/>
        <v/>
      </c>
      <c r="BS124" s="4" t="str">
        <f t="shared" si="255"/>
        <v/>
      </c>
      <c r="BT124" s="4" t="str">
        <f t="shared" si="256"/>
        <v/>
      </c>
      <c r="BU124" s="4" t="str">
        <f t="shared" si="257"/>
        <v/>
      </c>
      <c r="BV124" s="4" t="str">
        <f t="shared" si="258"/>
        <v/>
      </c>
      <c r="BW124" s="4" t="str">
        <f t="shared" si="259"/>
        <v/>
      </c>
      <c r="BX124" s="4" t="str">
        <f t="shared" si="260"/>
        <v/>
      </c>
      <c r="BY124" s="4" t="str">
        <f t="shared" si="261"/>
        <v/>
      </c>
      <c r="BZ124" s="4" t="str">
        <f t="shared" si="262"/>
        <v/>
      </c>
      <c r="CA124" s="4" t="str">
        <f t="shared" si="263"/>
        <v/>
      </c>
      <c r="CB124" s="4" t="str">
        <f t="shared" si="264"/>
        <v/>
      </c>
      <c r="CC124" s="4" t="str">
        <f t="shared" si="265"/>
        <v/>
      </c>
      <c r="CD124" s="4" t="str">
        <f t="shared" si="266"/>
        <v/>
      </c>
      <c r="CE124" s="4" t="str">
        <f t="shared" si="267"/>
        <v/>
      </c>
      <c r="CF124" s="4" t="str">
        <f t="shared" si="268"/>
        <v/>
      </c>
      <c r="CG124" s="4" t="str">
        <f t="shared" si="269"/>
        <v/>
      </c>
      <c r="CH124" s="4" t="str">
        <f t="shared" si="270"/>
        <v/>
      </c>
      <c r="CI124" s="4" t="str">
        <f t="shared" si="271"/>
        <v/>
      </c>
      <c r="CJ124" s="4" t="str">
        <f t="shared" si="272"/>
        <v/>
      </c>
      <c r="CK124" s="4" t="str">
        <f t="shared" si="273"/>
        <v/>
      </c>
      <c r="CL124" s="4" t="str">
        <f t="shared" si="274"/>
        <v/>
      </c>
      <c r="CM124" s="4" t="str">
        <f t="shared" si="214"/>
        <v/>
      </c>
      <c r="CN124" s="4" t="str">
        <f t="shared" si="215"/>
        <v/>
      </c>
      <c r="CO124" s="4" t="str">
        <f t="shared" si="216"/>
        <v/>
      </c>
      <c r="CP124" s="4" t="str">
        <f t="shared" si="217"/>
        <v/>
      </c>
      <c r="CQ124" s="4" t="str">
        <f t="shared" si="218"/>
        <v/>
      </c>
      <c r="CR124" s="4" t="str">
        <f t="shared" si="219"/>
        <v/>
      </c>
      <c r="CS124" s="4" t="str">
        <f t="shared" si="220"/>
        <v/>
      </c>
      <c r="CT124" s="4" t="str">
        <f t="shared" si="221"/>
        <v/>
      </c>
      <c r="CU124" s="4" t="str">
        <f t="shared" si="222"/>
        <v/>
      </c>
      <c r="CV124" s="4" t="str">
        <f t="shared" si="223"/>
        <v/>
      </c>
      <c r="CW124" s="4" t="str">
        <f t="shared" si="224"/>
        <v/>
      </c>
      <c r="CX124" s="4">
        <f t="shared" si="275"/>
        <v>0</v>
      </c>
      <c r="CY124" s="4" t="str">
        <f t="shared" si="276"/>
        <v>999:99.99</v>
      </c>
      <c r="CZ124" s="4" t="str">
        <f t="shared" si="277"/>
        <v>999:99.99</v>
      </c>
      <c r="DA124" s="4" t="str">
        <f t="shared" si="278"/>
        <v>999:99.99</v>
      </c>
      <c r="DB124" s="4" t="str">
        <f t="shared" si="279"/>
        <v>999:99.99</v>
      </c>
      <c r="DC124" s="4" t="str">
        <f t="shared" si="280"/>
        <v>999:99.99</v>
      </c>
      <c r="DD124" s="4" t="str">
        <f t="shared" si="281"/>
        <v>999:99.99</v>
      </c>
      <c r="DE124" s="4" t="str">
        <f t="shared" si="282"/>
        <v>999:99.99</v>
      </c>
      <c r="DF124" s="4" t="str">
        <f t="shared" si="283"/>
        <v>999:99.99</v>
      </c>
      <c r="DG124" s="4" t="str">
        <f t="shared" si="284"/>
        <v>999:99.99</v>
      </c>
      <c r="DH124" s="4" t="str">
        <f t="shared" si="285"/>
        <v>999:99.99</v>
      </c>
      <c r="DI124" s="4" t="str">
        <f t="shared" si="286"/>
        <v>999:99.99</v>
      </c>
      <c r="DJ124" s="4">
        <f t="shared" si="208"/>
        <v>0</v>
      </c>
      <c r="DK124" s="4">
        <f t="shared" si="209"/>
        <v>0</v>
      </c>
      <c r="DL124" s="4">
        <f t="shared" si="210"/>
        <v>0</v>
      </c>
      <c r="DM124" s="4" t="str">
        <f t="shared" si="287"/>
        <v>19000100</v>
      </c>
      <c r="DN124" s="4" t="str">
        <f t="shared" si="288"/>
        <v/>
      </c>
      <c r="DU124" s="4" t="str">
        <f t="shared" si="289"/>
        <v/>
      </c>
      <c r="DV124" s="4" t="str">
        <f t="shared" si="290"/>
        <v/>
      </c>
    </row>
    <row r="125" spans="1:126" ht="16.5" customHeight="1">
      <c r="A125" s="7" t="str">
        <f t="shared" si="205"/>
        <v/>
      </c>
      <c r="B125" s="83"/>
      <c r="C125" s="7" t="s">
        <v>192</v>
      </c>
      <c r="D125" s="84"/>
      <c r="E125" s="84"/>
      <c r="F125" s="84"/>
      <c r="G125" s="84"/>
      <c r="H125" s="149" t="str">
        <f t="shared" si="211"/>
        <v/>
      </c>
      <c r="I125" s="129"/>
      <c r="J125" s="114"/>
      <c r="K125" s="164"/>
      <c r="L125" s="129"/>
      <c r="M125" s="114"/>
      <c r="N125" s="164"/>
      <c r="O125" s="129"/>
      <c r="P125" s="114"/>
      <c r="Q125" s="164"/>
      <c r="R125" s="129"/>
      <c r="S125" s="114"/>
      <c r="T125" s="164"/>
      <c r="U125" s="129"/>
      <c r="V125" s="114"/>
      <c r="W125" s="164"/>
      <c r="X125" s="129"/>
      <c r="Y125" s="114"/>
      <c r="Z125" s="164"/>
      <c r="AA125" s="129"/>
      <c r="AB125" s="114"/>
      <c r="AC125" s="164"/>
      <c r="AD125" s="129"/>
      <c r="AE125" s="114"/>
      <c r="AF125" s="164"/>
      <c r="AG125" s="129"/>
      <c r="AH125" s="114"/>
      <c r="AI125" s="164"/>
      <c r="AJ125" s="129"/>
      <c r="AK125" s="114"/>
      <c r="AL125" s="129"/>
      <c r="AM125" s="114"/>
      <c r="AN125" s="7" t="str">
        <f t="shared" si="235"/>
        <v/>
      </c>
      <c r="AO125" s="154" t="str">
        <f t="shared" si="236"/>
        <v/>
      </c>
      <c r="AP125" s="154" t="str">
        <f>IF(B125="","",IF(DN125&gt;17,"一般",IF(ISERROR(VLOOKUP(DN125,DO$6:$DP$22,2,0)),"",VLOOKUP(DN125,DO$6:$DP$22,2,0))))</f>
        <v/>
      </c>
      <c r="AQ125" s="150" t="str">
        <f t="shared" si="212"/>
        <v/>
      </c>
      <c r="AR125" s="11">
        <f t="shared" si="237"/>
        <v>0</v>
      </c>
      <c r="AS125" s="11">
        <f t="shared" si="238"/>
        <v>0</v>
      </c>
      <c r="AT125" s="11">
        <f t="shared" si="239"/>
        <v>0</v>
      </c>
      <c r="AU125" s="11">
        <f t="shared" si="240"/>
        <v>0</v>
      </c>
      <c r="AV125" s="11">
        <f t="shared" si="241"/>
        <v>0</v>
      </c>
      <c r="AW125" s="11">
        <f t="shared" si="242"/>
        <v>0</v>
      </c>
      <c r="AX125" s="11">
        <f t="shared" si="243"/>
        <v>0</v>
      </c>
      <c r="AY125" s="11">
        <f t="shared" si="244"/>
        <v>0</v>
      </c>
      <c r="AZ125" s="11">
        <f t="shared" si="245"/>
        <v>0</v>
      </c>
      <c r="BA125" s="11">
        <f t="shared" si="246"/>
        <v>0</v>
      </c>
      <c r="BB125" s="11">
        <f t="shared" si="247"/>
        <v>0</v>
      </c>
      <c r="BC125" s="4" t="str">
        <f t="shared" si="248"/>
        <v/>
      </c>
      <c r="BD125" s="4" t="str">
        <f t="shared" si="249"/>
        <v/>
      </c>
      <c r="BE125" s="6">
        <f t="shared" si="206"/>
        <v>0</v>
      </c>
      <c r="BF125" s="6" t="str">
        <f t="shared" si="207"/>
        <v/>
      </c>
      <c r="BG125" s="4">
        <f t="shared" si="158"/>
        <v>0</v>
      </c>
      <c r="BH125" s="4">
        <f t="shared" si="291"/>
        <v>0</v>
      </c>
      <c r="BI125" s="4" t="str">
        <f t="shared" si="292"/>
        <v/>
      </c>
      <c r="BJ125" s="4" t="str">
        <f t="shared" si="159"/>
        <v/>
      </c>
      <c r="BK125" s="11">
        <f t="shared" si="250"/>
        <v>0</v>
      </c>
      <c r="BL125" s="4" t="str">
        <f t="shared" si="213"/>
        <v/>
      </c>
      <c r="BM125" s="4">
        <v>5</v>
      </c>
      <c r="BN125" s="4" t="str">
        <f t="shared" si="251"/>
        <v xml:space="preserve"> </v>
      </c>
      <c r="BO125" s="4" t="str">
        <f t="shared" si="162"/>
        <v xml:space="preserve">  </v>
      </c>
      <c r="BP125" s="4" t="str">
        <f t="shared" si="252"/>
        <v/>
      </c>
      <c r="BQ125" s="4" t="str">
        <f t="shared" si="253"/>
        <v/>
      </c>
      <c r="BR125" s="4" t="str">
        <f t="shared" si="254"/>
        <v/>
      </c>
      <c r="BS125" s="4" t="str">
        <f t="shared" si="255"/>
        <v/>
      </c>
      <c r="BT125" s="4" t="str">
        <f t="shared" si="256"/>
        <v/>
      </c>
      <c r="BU125" s="4" t="str">
        <f t="shared" si="257"/>
        <v/>
      </c>
      <c r="BV125" s="4" t="str">
        <f t="shared" si="258"/>
        <v/>
      </c>
      <c r="BW125" s="4" t="str">
        <f t="shared" si="259"/>
        <v/>
      </c>
      <c r="BX125" s="4" t="str">
        <f t="shared" si="260"/>
        <v/>
      </c>
      <c r="BY125" s="4" t="str">
        <f t="shared" si="261"/>
        <v/>
      </c>
      <c r="BZ125" s="4" t="str">
        <f t="shared" si="262"/>
        <v/>
      </c>
      <c r="CA125" s="4" t="str">
        <f t="shared" si="263"/>
        <v/>
      </c>
      <c r="CB125" s="4" t="str">
        <f t="shared" si="264"/>
        <v/>
      </c>
      <c r="CC125" s="4" t="str">
        <f t="shared" si="265"/>
        <v/>
      </c>
      <c r="CD125" s="4" t="str">
        <f t="shared" si="266"/>
        <v/>
      </c>
      <c r="CE125" s="4" t="str">
        <f t="shared" si="267"/>
        <v/>
      </c>
      <c r="CF125" s="4" t="str">
        <f t="shared" si="268"/>
        <v/>
      </c>
      <c r="CG125" s="4" t="str">
        <f t="shared" si="269"/>
        <v/>
      </c>
      <c r="CH125" s="4" t="str">
        <f t="shared" si="270"/>
        <v/>
      </c>
      <c r="CI125" s="4" t="str">
        <f t="shared" si="271"/>
        <v/>
      </c>
      <c r="CJ125" s="4" t="str">
        <f t="shared" si="272"/>
        <v/>
      </c>
      <c r="CK125" s="4" t="str">
        <f t="shared" si="273"/>
        <v/>
      </c>
      <c r="CL125" s="4" t="str">
        <f t="shared" si="274"/>
        <v/>
      </c>
      <c r="CM125" s="4" t="str">
        <f t="shared" si="214"/>
        <v/>
      </c>
      <c r="CN125" s="4" t="str">
        <f t="shared" si="215"/>
        <v/>
      </c>
      <c r="CO125" s="4" t="str">
        <f t="shared" si="216"/>
        <v/>
      </c>
      <c r="CP125" s="4" t="str">
        <f t="shared" si="217"/>
        <v/>
      </c>
      <c r="CQ125" s="4" t="str">
        <f t="shared" si="218"/>
        <v/>
      </c>
      <c r="CR125" s="4" t="str">
        <f t="shared" si="219"/>
        <v/>
      </c>
      <c r="CS125" s="4" t="str">
        <f t="shared" si="220"/>
        <v/>
      </c>
      <c r="CT125" s="4" t="str">
        <f t="shared" si="221"/>
        <v/>
      </c>
      <c r="CU125" s="4" t="str">
        <f t="shared" si="222"/>
        <v/>
      </c>
      <c r="CV125" s="4" t="str">
        <f t="shared" si="223"/>
        <v/>
      </c>
      <c r="CW125" s="4" t="str">
        <f t="shared" si="224"/>
        <v/>
      </c>
      <c r="CX125" s="4">
        <f t="shared" si="275"/>
        <v>0</v>
      </c>
      <c r="CY125" s="4" t="str">
        <f t="shared" si="276"/>
        <v>999:99.99</v>
      </c>
      <c r="CZ125" s="4" t="str">
        <f t="shared" si="277"/>
        <v>999:99.99</v>
      </c>
      <c r="DA125" s="4" t="str">
        <f t="shared" si="278"/>
        <v>999:99.99</v>
      </c>
      <c r="DB125" s="4" t="str">
        <f t="shared" si="279"/>
        <v>999:99.99</v>
      </c>
      <c r="DC125" s="4" t="str">
        <f t="shared" si="280"/>
        <v>999:99.99</v>
      </c>
      <c r="DD125" s="4" t="str">
        <f t="shared" si="281"/>
        <v>999:99.99</v>
      </c>
      <c r="DE125" s="4" t="str">
        <f t="shared" si="282"/>
        <v>999:99.99</v>
      </c>
      <c r="DF125" s="4" t="str">
        <f t="shared" si="283"/>
        <v>999:99.99</v>
      </c>
      <c r="DG125" s="4" t="str">
        <f t="shared" si="284"/>
        <v>999:99.99</v>
      </c>
      <c r="DH125" s="4" t="str">
        <f t="shared" si="285"/>
        <v>999:99.99</v>
      </c>
      <c r="DI125" s="4" t="str">
        <f t="shared" si="286"/>
        <v>999:99.99</v>
      </c>
      <c r="DJ125" s="4">
        <f t="shared" si="208"/>
        <v>0</v>
      </c>
      <c r="DK125" s="4">
        <f t="shared" si="209"/>
        <v>0</v>
      </c>
      <c r="DL125" s="4">
        <f t="shared" si="210"/>
        <v>0</v>
      </c>
      <c r="DM125" s="4" t="str">
        <f t="shared" si="287"/>
        <v>19000100</v>
      </c>
      <c r="DN125" s="4" t="str">
        <f t="shared" si="288"/>
        <v/>
      </c>
      <c r="DU125" s="4" t="str">
        <f t="shared" si="289"/>
        <v/>
      </c>
      <c r="DV125" s="4" t="str">
        <f t="shared" si="290"/>
        <v/>
      </c>
    </row>
    <row r="126" spans="1:126" ht="16.5" customHeight="1">
      <c r="A126" s="7" t="str">
        <f t="shared" si="205"/>
        <v/>
      </c>
      <c r="B126" s="83"/>
      <c r="C126" s="7" t="s">
        <v>192</v>
      </c>
      <c r="D126" s="84"/>
      <c r="E126" s="84"/>
      <c r="F126" s="84"/>
      <c r="G126" s="84"/>
      <c r="H126" s="149" t="str">
        <f t="shared" si="211"/>
        <v/>
      </c>
      <c r="I126" s="129"/>
      <c r="J126" s="114"/>
      <c r="K126" s="164"/>
      <c r="L126" s="129"/>
      <c r="M126" s="114"/>
      <c r="N126" s="164"/>
      <c r="O126" s="129"/>
      <c r="P126" s="114"/>
      <c r="Q126" s="164"/>
      <c r="R126" s="129"/>
      <c r="S126" s="114"/>
      <c r="T126" s="164"/>
      <c r="U126" s="129"/>
      <c r="V126" s="114"/>
      <c r="W126" s="164"/>
      <c r="X126" s="129"/>
      <c r="Y126" s="114"/>
      <c r="Z126" s="164"/>
      <c r="AA126" s="129"/>
      <c r="AB126" s="114"/>
      <c r="AC126" s="164"/>
      <c r="AD126" s="129"/>
      <c r="AE126" s="114"/>
      <c r="AF126" s="164"/>
      <c r="AG126" s="129"/>
      <c r="AH126" s="114"/>
      <c r="AI126" s="164"/>
      <c r="AJ126" s="129"/>
      <c r="AK126" s="114"/>
      <c r="AL126" s="129"/>
      <c r="AM126" s="114"/>
      <c r="AN126" s="7" t="str">
        <f t="shared" si="235"/>
        <v/>
      </c>
      <c r="AO126" s="154" t="str">
        <f t="shared" si="236"/>
        <v/>
      </c>
      <c r="AP126" s="154" t="str">
        <f>IF(B126="","",IF(DN126&gt;17,"一般",IF(ISERROR(VLOOKUP(DN126,DO$6:$DP$22,2,0)),"",VLOOKUP(DN126,DO$6:$DP$22,2,0))))</f>
        <v/>
      </c>
      <c r="AQ126" s="150" t="str">
        <f t="shared" si="212"/>
        <v/>
      </c>
      <c r="AR126" s="11">
        <f t="shared" si="237"/>
        <v>0</v>
      </c>
      <c r="AS126" s="11">
        <f t="shared" si="238"/>
        <v>0</v>
      </c>
      <c r="AT126" s="11">
        <f t="shared" si="239"/>
        <v>0</v>
      </c>
      <c r="AU126" s="11">
        <f t="shared" si="240"/>
        <v>0</v>
      </c>
      <c r="AV126" s="11">
        <f t="shared" si="241"/>
        <v>0</v>
      </c>
      <c r="AW126" s="11">
        <f t="shared" si="242"/>
        <v>0</v>
      </c>
      <c r="AX126" s="11">
        <f t="shared" si="243"/>
        <v>0</v>
      </c>
      <c r="AY126" s="11">
        <f t="shared" si="244"/>
        <v>0</v>
      </c>
      <c r="AZ126" s="11">
        <f t="shared" si="245"/>
        <v>0</v>
      </c>
      <c r="BA126" s="11">
        <f t="shared" si="246"/>
        <v>0</v>
      </c>
      <c r="BB126" s="11">
        <f t="shared" si="247"/>
        <v>0</v>
      </c>
      <c r="BC126" s="4" t="str">
        <f t="shared" si="248"/>
        <v/>
      </c>
      <c r="BD126" s="4" t="str">
        <f t="shared" si="249"/>
        <v/>
      </c>
      <c r="BE126" s="6">
        <f t="shared" si="206"/>
        <v>0</v>
      </c>
      <c r="BF126" s="6" t="str">
        <f t="shared" si="207"/>
        <v/>
      </c>
      <c r="BG126" s="4">
        <f t="shared" si="158"/>
        <v>0</v>
      </c>
      <c r="BH126" s="4">
        <f t="shared" si="291"/>
        <v>0</v>
      </c>
      <c r="BI126" s="4" t="str">
        <f t="shared" si="292"/>
        <v/>
      </c>
      <c r="BJ126" s="4" t="str">
        <f t="shared" si="159"/>
        <v/>
      </c>
      <c r="BK126" s="11">
        <f t="shared" si="250"/>
        <v>0</v>
      </c>
      <c r="BL126" s="4" t="str">
        <f t="shared" si="213"/>
        <v/>
      </c>
      <c r="BM126" s="4">
        <v>5</v>
      </c>
      <c r="BN126" s="4" t="str">
        <f t="shared" si="251"/>
        <v xml:space="preserve"> </v>
      </c>
      <c r="BO126" s="4" t="str">
        <f t="shared" si="162"/>
        <v xml:space="preserve">  </v>
      </c>
      <c r="BP126" s="4" t="str">
        <f t="shared" si="252"/>
        <v/>
      </c>
      <c r="BQ126" s="4" t="str">
        <f t="shared" si="253"/>
        <v/>
      </c>
      <c r="BR126" s="4" t="str">
        <f t="shared" si="254"/>
        <v/>
      </c>
      <c r="BS126" s="4" t="str">
        <f t="shared" si="255"/>
        <v/>
      </c>
      <c r="BT126" s="4" t="str">
        <f t="shared" si="256"/>
        <v/>
      </c>
      <c r="BU126" s="4" t="str">
        <f t="shared" si="257"/>
        <v/>
      </c>
      <c r="BV126" s="4" t="str">
        <f t="shared" si="258"/>
        <v/>
      </c>
      <c r="BW126" s="4" t="str">
        <f t="shared" si="259"/>
        <v/>
      </c>
      <c r="BX126" s="4" t="str">
        <f t="shared" si="260"/>
        <v/>
      </c>
      <c r="BY126" s="4" t="str">
        <f t="shared" si="261"/>
        <v/>
      </c>
      <c r="BZ126" s="4" t="str">
        <f t="shared" si="262"/>
        <v/>
      </c>
      <c r="CA126" s="4" t="str">
        <f t="shared" si="263"/>
        <v/>
      </c>
      <c r="CB126" s="4" t="str">
        <f t="shared" si="264"/>
        <v/>
      </c>
      <c r="CC126" s="4" t="str">
        <f t="shared" si="265"/>
        <v/>
      </c>
      <c r="CD126" s="4" t="str">
        <f t="shared" si="266"/>
        <v/>
      </c>
      <c r="CE126" s="4" t="str">
        <f t="shared" si="267"/>
        <v/>
      </c>
      <c r="CF126" s="4" t="str">
        <f t="shared" si="268"/>
        <v/>
      </c>
      <c r="CG126" s="4" t="str">
        <f t="shared" si="269"/>
        <v/>
      </c>
      <c r="CH126" s="4" t="str">
        <f t="shared" si="270"/>
        <v/>
      </c>
      <c r="CI126" s="4" t="str">
        <f t="shared" si="271"/>
        <v/>
      </c>
      <c r="CJ126" s="4" t="str">
        <f t="shared" si="272"/>
        <v/>
      </c>
      <c r="CK126" s="4" t="str">
        <f t="shared" si="273"/>
        <v/>
      </c>
      <c r="CL126" s="4" t="str">
        <f t="shared" si="274"/>
        <v/>
      </c>
      <c r="CM126" s="4" t="str">
        <f t="shared" si="214"/>
        <v/>
      </c>
      <c r="CN126" s="4" t="str">
        <f t="shared" si="215"/>
        <v/>
      </c>
      <c r="CO126" s="4" t="str">
        <f t="shared" si="216"/>
        <v/>
      </c>
      <c r="CP126" s="4" t="str">
        <f t="shared" si="217"/>
        <v/>
      </c>
      <c r="CQ126" s="4" t="str">
        <f t="shared" si="218"/>
        <v/>
      </c>
      <c r="CR126" s="4" t="str">
        <f t="shared" si="219"/>
        <v/>
      </c>
      <c r="CS126" s="4" t="str">
        <f t="shared" si="220"/>
        <v/>
      </c>
      <c r="CT126" s="4" t="str">
        <f t="shared" si="221"/>
        <v/>
      </c>
      <c r="CU126" s="4" t="str">
        <f t="shared" si="222"/>
        <v/>
      </c>
      <c r="CV126" s="4" t="str">
        <f t="shared" si="223"/>
        <v/>
      </c>
      <c r="CW126" s="4" t="str">
        <f t="shared" si="224"/>
        <v/>
      </c>
      <c r="CX126" s="4">
        <f t="shared" si="275"/>
        <v>0</v>
      </c>
      <c r="CY126" s="4" t="str">
        <f t="shared" si="276"/>
        <v>999:99.99</v>
      </c>
      <c r="CZ126" s="4" t="str">
        <f t="shared" si="277"/>
        <v>999:99.99</v>
      </c>
      <c r="DA126" s="4" t="str">
        <f t="shared" si="278"/>
        <v>999:99.99</v>
      </c>
      <c r="DB126" s="4" t="str">
        <f t="shared" si="279"/>
        <v>999:99.99</v>
      </c>
      <c r="DC126" s="4" t="str">
        <f t="shared" si="280"/>
        <v>999:99.99</v>
      </c>
      <c r="DD126" s="4" t="str">
        <f t="shared" si="281"/>
        <v>999:99.99</v>
      </c>
      <c r="DE126" s="4" t="str">
        <f t="shared" si="282"/>
        <v>999:99.99</v>
      </c>
      <c r="DF126" s="4" t="str">
        <f t="shared" si="283"/>
        <v>999:99.99</v>
      </c>
      <c r="DG126" s="4" t="str">
        <f t="shared" si="284"/>
        <v>999:99.99</v>
      </c>
      <c r="DH126" s="4" t="str">
        <f t="shared" si="285"/>
        <v>999:99.99</v>
      </c>
      <c r="DI126" s="4" t="str">
        <f t="shared" si="286"/>
        <v>999:99.99</v>
      </c>
      <c r="DJ126" s="4">
        <f t="shared" si="208"/>
        <v>0</v>
      </c>
      <c r="DK126" s="4">
        <f t="shared" si="209"/>
        <v>0</v>
      </c>
      <c r="DL126" s="4">
        <f t="shared" si="210"/>
        <v>0</v>
      </c>
      <c r="DM126" s="4" t="str">
        <f t="shared" si="287"/>
        <v>19000100</v>
      </c>
      <c r="DN126" s="4" t="str">
        <f t="shared" si="288"/>
        <v/>
      </c>
      <c r="DU126" s="4" t="str">
        <f t="shared" si="289"/>
        <v/>
      </c>
      <c r="DV126" s="4" t="str">
        <f t="shared" si="290"/>
        <v/>
      </c>
    </row>
    <row r="127" spans="1:126" ht="16.5" customHeight="1">
      <c r="A127" s="7" t="str">
        <f t="shared" si="205"/>
        <v/>
      </c>
      <c r="B127" s="83"/>
      <c r="C127" s="7" t="s">
        <v>192</v>
      </c>
      <c r="D127" s="84"/>
      <c r="E127" s="84"/>
      <c r="F127" s="84"/>
      <c r="G127" s="84"/>
      <c r="H127" s="149" t="str">
        <f t="shared" si="211"/>
        <v/>
      </c>
      <c r="I127" s="129"/>
      <c r="J127" s="114"/>
      <c r="K127" s="164"/>
      <c r="L127" s="129"/>
      <c r="M127" s="114"/>
      <c r="N127" s="164"/>
      <c r="O127" s="129"/>
      <c r="P127" s="114"/>
      <c r="Q127" s="164"/>
      <c r="R127" s="129"/>
      <c r="S127" s="114"/>
      <c r="T127" s="164"/>
      <c r="U127" s="129"/>
      <c r="V127" s="114"/>
      <c r="W127" s="164"/>
      <c r="X127" s="129"/>
      <c r="Y127" s="114"/>
      <c r="Z127" s="164"/>
      <c r="AA127" s="129"/>
      <c r="AB127" s="114"/>
      <c r="AC127" s="164"/>
      <c r="AD127" s="129"/>
      <c r="AE127" s="114"/>
      <c r="AF127" s="164"/>
      <c r="AG127" s="129"/>
      <c r="AH127" s="114"/>
      <c r="AI127" s="164"/>
      <c r="AJ127" s="129"/>
      <c r="AK127" s="114"/>
      <c r="AL127" s="129"/>
      <c r="AM127" s="114"/>
      <c r="AN127" s="7" t="str">
        <f t="shared" si="235"/>
        <v/>
      </c>
      <c r="AO127" s="154" t="str">
        <f t="shared" si="236"/>
        <v/>
      </c>
      <c r="AP127" s="154" t="str">
        <f>IF(B127="","",IF(DN127&gt;17,"一般",IF(ISERROR(VLOOKUP(DN127,DO$6:$DP$22,2,0)),"",VLOOKUP(DN127,DO$6:$DP$22,2,0))))</f>
        <v/>
      </c>
      <c r="AQ127" s="150" t="str">
        <f t="shared" si="212"/>
        <v/>
      </c>
      <c r="AR127" s="11">
        <f t="shared" si="237"/>
        <v>0</v>
      </c>
      <c r="AS127" s="11">
        <f t="shared" si="238"/>
        <v>0</v>
      </c>
      <c r="AT127" s="11">
        <f t="shared" si="239"/>
        <v>0</v>
      </c>
      <c r="AU127" s="11">
        <f t="shared" si="240"/>
        <v>0</v>
      </c>
      <c r="AV127" s="11">
        <f t="shared" si="241"/>
        <v>0</v>
      </c>
      <c r="AW127" s="11">
        <f t="shared" si="242"/>
        <v>0</v>
      </c>
      <c r="AX127" s="11">
        <f t="shared" si="243"/>
        <v>0</v>
      </c>
      <c r="AY127" s="11">
        <f t="shared" si="244"/>
        <v>0</v>
      </c>
      <c r="AZ127" s="11">
        <f t="shared" si="245"/>
        <v>0</v>
      </c>
      <c r="BA127" s="11">
        <f t="shared" si="246"/>
        <v>0</v>
      </c>
      <c r="BB127" s="11">
        <f t="shared" si="247"/>
        <v>0</v>
      </c>
      <c r="BC127" s="4" t="str">
        <f t="shared" si="248"/>
        <v/>
      </c>
      <c r="BD127" s="4" t="str">
        <f t="shared" si="249"/>
        <v/>
      </c>
      <c r="BE127" s="6">
        <f t="shared" si="206"/>
        <v>0</v>
      </c>
      <c r="BF127" s="6" t="str">
        <f t="shared" si="207"/>
        <v/>
      </c>
      <c r="BG127" s="4">
        <f t="shared" si="158"/>
        <v>0</v>
      </c>
      <c r="BH127" s="4">
        <f t="shared" si="291"/>
        <v>0</v>
      </c>
      <c r="BI127" s="4" t="str">
        <f t="shared" si="292"/>
        <v/>
      </c>
      <c r="BJ127" s="4" t="str">
        <f t="shared" si="159"/>
        <v/>
      </c>
      <c r="BK127" s="11">
        <f t="shared" si="250"/>
        <v>0</v>
      </c>
      <c r="BL127" s="4" t="str">
        <f t="shared" si="213"/>
        <v/>
      </c>
      <c r="BM127" s="4">
        <v>5</v>
      </c>
      <c r="BN127" s="4" t="str">
        <f t="shared" si="251"/>
        <v xml:space="preserve"> </v>
      </c>
      <c r="BO127" s="4" t="str">
        <f t="shared" si="162"/>
        <v xml:space="preserve">  </v>
      </c>
      <c r="BP127" s="4" t="str">
        <f t="shared" si="252"/>
        <v/>
      </c>
      <c r="BQ127" s="4" t="str">
        <f t="shared" si="253"/>
        <v/>
      </c>
      <c r="BR127" s="4" t="str">
        <f t="shared" si="254"/>
        <v/>
      </c>
      <c r="BS127" s="4" t="str">
        <f t="shared" si="255"/>
        <v/>
      </c>
      <c r="BT127" s="4" t="str">
        <f t="shared" si="256"/>
        <v/>
      </c>
      <c r="BU127" s="4" t="str">
        <f t="shared" si="257"/>
        <v/>
      </c>
      <c r="BV127" s="4" t="str">
        <f t="shared" si="258"/>
        <v/>
      </c>
      <c r="BW127" s="4" t="str">
        <f t="shared" si="259"/>
        <v/>
      </c>
      <c r="BX127" s="4" t="str">
        <f t="shared" si="260"/>
        <v/>
      </c>
      <c r="BY127" s="4" t="str">
        <f t="shared" si="261"/>
        <v/>
      </c>
      <c r="BZ127" s="4" t="str">
        <f t="shared" si="262"/>
        <v/>
      </c>
      <c r="CA127" s="4" t="str">
        <f t="shared" si="263"/>
        <v/>
      </c>
      <c r="CB127" s="4" t="str">
        <f t="shared" si="264"/>
        <v/>
      </c>
      <c r="CC127" s="4" t="str">
        <f t="shared" si="265"/>
        <v/>
      </c>
      <c r="CD127" s="4" t="str">
        <f t="shared" si="266"/>
        <v/>
      </c>
      <c r="CE127" s="4" t="str">
        <f t="shared" si="267"/>
        <v/>
      </c>
      <c r="CF127" s="4" t="str">
        <f t="shared" si="268"/>
        <v/>
      </c>
      <c r="CG127" s="4" t="str">
        <f t="shared" si="269"/>
        <v/>
      </c>
      <c r="CH127" s="4" t="str">
        <f t="shared" si="270"/>
        <v/>
      </c>
      <c r="CI127" s="4" t="str">
        <f t="shared" si="271"/>
        <v/>
      </c>
      <c r="CJ127" s="4" t="str">
        <f t="shared" si="272"/>
        <v/>
      </c>
      <c r="CK127" s="4" t="str">
        <f t="shared" si="273"/>
        <v/>
      </c>
      <c r="CL127" s="4" t="str">
        <f t="shared" si="274"/>
        <v/>
      </c>
      <c r="CM127" s="4" t="str">
        <f t="shared" si="214"/>
        <v/>
      </c>
      <c r="CN127" s="4" t="str">
        <f t="shared" si="215"/>
        <v/>
      </c>
      <c r="CO127" s="4" t="str">
        <f t="shared" si="216"/>
        <v/>
      </c>
      <c r="CP127" s="4" t="str">
        <f t="shared" si="217"/>
        <v/>
      </c>
      <c r="CQ127" s="4" t="str">
        <f t="shared" si="218"/>
        <v/>
      </c>
      <c r="CR127" s="4" t="str">
        <f t="shared" si="219"/>
        <v/>
      </c>
      <c r="CS127" s="4" t="str">
        <f t="shared" si="220"/>
        <v/>
      </c>
      <c r="CT127" s="4" t="str">
        <f t="shared" si="221"/>
        <v/>
      </c>
      <c r="CU127" s="4" t="str">
        <f t="shared" si="222"/>
        <v/>
      </c>
      <c r="CV127" s="4" t="str">
        <f t="shared" si="223"/>
        <v/>
      </c>
      <c r="CW127" s="4" t="str">
        <f t="shared" si="224"/>
        <v/>
      </c>
      <c r="CX127" s="4">
        <f t="shared" si="275"/>
        <v>0</v>
      </c>
      <c r="CY127" s="4" t="str">
        <f t="shared" si="276"/>
        <v>999:99.99</v>
      </c>
      <c r="CZ127" s="4" t="str">
        <f t="shared" si="277"/>
        <v>999:99.99</v>
      </c>
      <c r="DA127" s="4" t="str">
        <f t="shared" si="278"/>
        <v>999:99.99</v>
      </c>
      <c r="DB127" s="4" t="str">
        <f t="shared" si="279"/>
        <v>999:99.99</v>
      </c>
      <c r="DC127" s="4" t="str">
        <f t="shared" si="280"/>
        <v>999:99.99</v>
      </c>
      <c r="DD127" s="4" t="str">
        <f t="shared" si="281"/>
        <v>999:99.99</v>
      </c>
      <c r="DE127" s="4" t="str">
        <f t="shared" si="282"/>
        <v>999:99.99</v>
      </c>
      <c r="DF127" s="4" t="str">
        <f t="shared" si="283"/>
        <v>999:99.99</v>
      </c>
      <c r="DG127" s="4" t="str">
        <f t="shared" si="284"/>
        <v>999:99.99</v>
      </c>
      <c r="DH127" s="4" t="str">
        <f t="shared" si="285"/>
        <v>999:99.99</v>
      </c>
      <c r="DI127" s="4" t="str">
        <f t="shared" si="286"/>
        <v>999:99.99</v>
      </c>
      <c r="DJ127" s="4">
        <f t="shared" si="208"/>
        <v>0</v>
      </c>
      <c r="DK127" s="4">
        <f t="shared" si="209"/>
        <v>0</v>
      </c>
      <c r="DL127" s="4">
        <f t="shared" si="210"/>
        <v>0</v>
      </c>
      <c r="DM127" s="4" t="str">
        <f t="shared" si="287"/>
        <v>19000100</v>
      </c>
      <c r="DN127" s="4" t="str">
        <f t="shared" si="288"/>
        <v/>
      </c>
      <c r="DU127" s="4" t="str">
        <f t="shared" si="289"/>
        <v/>
      </c>
      <c r="DV127" s="4" t="str">
        <f t="shared" si="290"/>
        <v/>
      </c>
    </row>
    <row r="128" spans="1:126" ht="16.5" customHeight="1">
      <c r="AO128" s="155"/>
      <c r="AP128" s="151"/>
      <c r="AQ128" s="151"/>
      <c r="BK128" s="11">
        <f>60-COUNTIF(BG68:BG127,0)</f>
        <v>0</v>
      </c>
      <c r="BX128" s="4" t="str">
        <f t="shared" si="260"/>
        <v/>
      </c>
      <c r="BY128" s="4" t="str">
        <f t="shared" si="261"/>
        <v/>
      </c>
      <c r="CI128" s="4" t="str">
        <f t="shared" si="271"/>
        <v/>
      </c>
      <c r="CJ128" s="4" t="str">
        <f t="shared" si="272"/>
        <v/>
      </c>
      <c r="CT128" s="4" t="str">
        <f t="shared" ref="CT128" si="293">IF(AQ128="","",VALUE(LEFT(AQ128,3)))</f>
        <v/>
      </c>
      <c r="CU128" s="4" t="str">
        <f t="shared" ref="CU128" si="294">IF(AS128="","",VALUE(LEFT(AS128,3)))</f>
        <v/>
      </c>
      <c r="DJ128" s="4">
        <f>SUM(DJ6:DJ127)</f>
        <v>0</v>
      </c>
      <c r="DK128" s="4">
        <f t="shared" ref="DK128:DL128" si="295">SUM(DK6:DK127)</f>
        <v>0</v>
      </c>
      <c r="DL128" s="4">
        <f t="shared" si="295"/>
        <v>0</v>
      </c>
    </row>
    <row r="129" spans="63:63" ht="16.5" customHeight="1">
      <c r="BK129" s="11">
        <f>SUM(BK68:BK127)</f>
        <v>0</v>
      </c>
    </row>
  </sheetData>
  <sheetProtection algorithmName="SHA-512" hashValue="H1xsZ8+yPiVw8Ln97w9keVImul/xCpcAONK0zCpveKtuZTewKVa0qo/pmm0VtQrOiKUmi+vgpbP5/0cSPwHngA==" saltValue="1brKqdDL1Xv1qEWbDXFX+w==" spinCount="100000" sheet="1" selectLockedCells="1"/>
  <mergeCells count="19">
    <mergeCell ref="AA1:AB1"/>
    <mergeCell ref="CY4:DI4"/>
    <mergeCell ref="BQ4:CA4"/>
    <mergeCell ref="CB4:CL4"/>
    <mergeCell ref="AD1:AE1"/>
    <mergeCell ref="AR3:AS3"/>
    <mergeCell ref="AM1:AN1"/>
    <mergeCell ref="AL4:AM4"/>
    <mergeCell ref="AJ4:AK4"/>
    <mergeCell ref="CM4:CW4"/>
    <mergeCell ref="AG4:AI4"/>
    <mergeCell ref="I4:K4"/>
    <mergeCell ref="L4:N4"/>
    <mergeCell ref="O4:Q4"/>
    <mergeCell ref="R4:T4"/>
    <mergeCell ref="AD4:AF4"/>
    <mergeCell ref="AA4:AC4"/>
    <mergeCell ref="X4:Z4"/>
    <mergeCell ref="U4:W4"/>
  </mergeCells>
  <phoneticPr fontId="2"/>
  <dataValidations xWindow="513" yWindow="251" count="14">
    <dataValidation imeMode="on" allowBlank="1" showInputMessage="1" showErrorMessage="1" promptTitle="名" prompt="選手の名を入力して下さい。" sqref="E6:E65 E68:E127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V6:V65 J6:J65 AH68:AH127 S6:S65 S68:S127 P68:P127 M6:M65 AE68:AE127 AB68:AB127 AM6:AM65 AK6:AK65 Y68:Y127 Y6:Y65 AM68:AM127 AK68:AK127 AB6:AB65 AE6:AE65 V68:V127 P6:P65 J68:J127 M68:M127 AH6:AH65" xr:uid="{00000000-0002-0000-0100-000001000000}">
      <formula1>1</formula1>
      <formula2>2000</formula2>
    </dataValidation>
    <dataValidation allowBlank="1" showInputMessage="1" showErrorMessage="1" prompt="入力不要" sqref="A6:A65 A68:A127 AN6:AN65 AN68:AN127 AP6:AQ127" xr:uid="{00000000-0002-0000-0100-000002000000}"/>
    <dataValidation imeMode="on" allowBlank="1" showInputMessage="1" showErrorMessage="1" promptTitle="姓" prompt="選手の姓を入力して下さい。" sqref="D68:D127 D6:D65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F6:F65 F68:F127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G6:G65 G68:G127" xr:uid="{00000000-0002-0000-0100-000005000000}"/>
    <dataValidation type="list" allowBlank="1" showInputMessage="1" showErrorMessage="1" promptTitle="種目選択" prompt="出場種目を選択して下さい。" sqref="AJ6:AJ65 AJ68:AJ127 AL6:AL65 AL68:AL127" xr:uid="{00000000-0002-0000-0100-000006000000}">
      <formula1>$BE$6:$BE$16</formula1>
    </dataValidation>
    <dataValidation type="date" imeMode="off" operator="lessThanOrEqual" allowBlank="1" showInputMessage="1" error="18歳未満は出場出来ません。" promptTitle="入力形式" prompt="例　1943/01/14 の形式で_x000a_入力して下さい。" sqref="B6:B65" xr:uid="{00000000-0002-0000-0100-000007000000}">
      <formula1>TODAY()-1*365</formula1>
    </dataValidation>
    <dataValidation imeMode="on" allowBlank="1" showErrorMessage="1" promptTitle="種別選択" prompt="マスターズ協会_x000a_登録種別を_x000a_選択して下さい。" sqref="C6:C65 C68:C127" xr:uid="{00000000-0002-0000-0100-000008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68:B127" xr:uid="{00000000-0002-0000-0100-000009000000}">
      <formula1>TODAY()-1*365</formula1>
    </dataValidation>
    <dataValidation allowBlank="1" showErrorMessage="1" prompt="区分を選択してください。" sqref="AO6:AO127" xr:uid="{00000000-0002-0000-0100-00000A000000}"/>
    <dataValidation imeMode="halfKatakana" allowBlank="1" showInputMessage="1" showErrorMessage="1" promptTitle="種目が重複" prompt="同じ種目にエントリーがあります。_x000a_ご確認ください。" sqref="H6:H127" xr:uid="{00000000-0002-0000-0100-00000B000000}"/>
    <dataValidation type="list" allowBlank="1" showInputMessage="1" showErrorMessage="1" promptTitle="種目選択" prompt="出場種目を選択して下さい。" sqref="I6:I65 AG68:AG127 AD68:AD127 AA68:AA127 X68:X127 U68:U127 R68:R127 O68:O127 L68:L127 I68:I127 AG6:AG65 AA6:AA65 X6:X65 U6:U65 R6:R65 O6:O65 AD6:AD65 L6:L65" xr:uid="{00000000-0002-0000-0100-00000C000000}">
      <formula1>$BE$6:$BE$14</formula1>
    </dataValidation>
    <dataValidation type="list" imeMode="off" allowBlank="1" showInputMessage="1" showErrorMessage="1" errorTitle="入力確認" error="20秒から20分以内で入力して下さい。_x000a_１分以上の場合は_x000a_1分45秒67→｢145.67｣の形式で_x000a_入力して下さい。" promptTitle="泳力検定" prompt="泳力検定を希望する場合は検定を選択してください。" sqref="K6:K65 AF6:AF65 AF68:AF127 Z6:Z65 Z68:Z127 T6:T65 T68:T127 Q68:Q127 K68:K127 Q6:Q65 N6:N65 N68:N127 W6:W65 W68:W127 AC6:AC65 AC68:AC127 AI6:AI65 AI68:AI127" xr:uid="{45ADEACA-36AF-4F26-A439-52D3EDED9276}">
      <formula1>$EB$5:$EB$6</formula1>
    </dataValidation>
  </dataValidations>
  <pageMargins left="0.39370078740157483" right="0.39370078740157483" top="0.39370078740157483" bottom="0.39370078740157483" header="0.51181102362204722" footer="0.51181102362204722"/>
  <pageSetup paperSize="9" scale="72" fitToHeight="2" orientation="landscape" blackAndWhite="1" horizontalDpi="4294967292" verticalDpi="300" r:id="rId1"/>
  <headerFooter alignWithMargins="0"/>
  <rowBreaks count="1" manualBreakCount="1">
    <brk id="6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C192"/>
  <sheetViews>
    <sheetView showGridLines="0" workbookViewId="0">
      <pane ySplit="5" topLeftCell="A6" activePane="bottomLeft" state="frozen"/>
      <selection pane="bottomLeft" activeCell="C7" sqref="C7"/>
    </sheetView>
  </sheetViews>
  <sheetFormatPr defaultColWidth="9.140625" defaultRowHeight="14.25" customHeight="1"/>
  <cols>
    <col min="1" max="1" width="4.42578125" style="13" customWidth="1"/>
    <col min="2" max="2" width="13.7109375" customWidth="1"/>
    <col min="3" max="3" width="7.7109375" style="13" customWidth="1"/>
    <col min="4" max="4" width="9.140625" style="13" customWidth="1"/>
    <col min="5" max="5" width="9.7109375" bestFit="1" customWidth="1"/>
    <col min="6" max="10" width="12.85546875" hidden="1" customWidth="1"/>
    <col min="11" max="11" width="9.140625" hidden="1" customWidth="1"/>
    <col min="12" max="12" width="12.7109375" hidden="1" customWidth="1"/>
    <col min="13" max="13" width="3.7109375" hidden="1" customWidth="1"/>
    <col min="14" max="14" width="14.42578125" hidden="1" customWidth="1"/>
    <col min="15" max="15" width="4.28515625" hidden="1" customWidth="1"/>
    <col min="16" max="16" width="2.7109375" hidden="1" customWidth="1"/>
    <col min="17" max="20" width="9.140625" hidden="1" customWidth="1"/>
    <col min="21" max="32" width="3.28515625" hidden="1" customWidth="1"/>
    <col min="33" max="33" width="4.5703125" hidden="1" customWidth="1"/>
    <col min="34" max="34" width="9.140625" hidden="1" customWidth="1"/>
    <col min="35" max="42" width="5.7109375" hidden="1" customWidth="1"/>
    <col min="43" max="44" width="9.140625" hidden="1" customWidth="1"/>
    <col min="45" max="48" width="5.140625" hidden="1" customWidth="1"/>
    <col min="49" max="52" width="9.140625" hidden="1" customWidth="1"/>
    <col min="53" max="55" width="0" style="13" hidden="1" customWidth="1"/>
    <col min="56" max="63" width="0" hidden="1" customWidth="1"/>
  </cols>
  <sheetData>
    <row r="1" spans="1:55" ht="14.25" customHeight="1">
      <c r="A1" s="2" t="str">
        <f>申込書!B1</f>
        <v>第10回のっぽろ水泳記録会</v>
      </c>
      <c r="I1" s="247"/>
      <c r="J1" s="247"/>
    </row>
    <row r="2" spans="1:55" ht="14.25" customHeight="1">
      <c r="B2" s="115" t="str">
        <f>IF(AND(AND(申込書!$E$20="",申込書!$P$20=""),申込書!$T$27&gt;5),"※競技役員欄にご記入がありません。このままですと受付できません。","")</f>
        <v/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pans="1:55" ht="14.25" customHeight="1">
      <c r="A3" s="132" t="str">
        <f>申込書!C4&amp;申込書!D4&amp;"-0"&amp;申込書!G4&amp;申込書!H4&amp;申込書!I4</f>
        <v>-0</v>
      </c>
      <c r="B3" s="128"/>
      <c r="C3" s="133"/>
      <c r="D3" s="133" t="str">
        <f>IF(申込書!C6="","チーム登録を行って下さい",申込書!C6)</f>
        <v>チーム登録を行って下さい</v>
      </c>
      <c r="E3" s="134"/>
      <c r="F3" s="134"/>
      <c r="G3" s="134"/>
      <c r="H3" s="134"/>
      <c r="I3" s="134"/>
      <c r="N3" s="13"/>
      <c r="O3" s="13"/>
    </row>
    <row r="4" spans="1:55" ht="14.25" customHeight="1">
      <c r="A4" s="159" t="str">
        <f>IF(申込書!Q4="","チーム登録を行って下さい。",申込書!Q4)</f>
        <v>チーム登録を行って下さい。</v>
      </c>
      <c r="B4" s="2"/>
      <c r="C4" s="14"/>
      <c r="D4" s="14"/>
      <c r="G4" s="46" t="s">
        <v>53</v>
      </c>
      <c r="N4" t="str">
        <f>申込書!Q4&amp;申込書!R4&amp;申込書!S4&amp;申込書!T4&amp;申込書!U4&amp;申込書!W4</f>
        <v/>
      </c>
    </row>
    <row r="5" spans="1:55" s="13" customFormat="1" ht="14.25" customHeight="1">
      <c r="A5" s="15" t="s">
        <v>15</v>
      </c>
      <c r="B5" s="15" t="s">
        <v>16</v>
      </c>
      <c r="C5" s="15" t="s">
        <v>23</v>
      </c>
      <c r="D5" s="15" t="s">
        <v>128</v>
      </c>
      <c r="E5" s="15" t="s">
        <v>21</v>
      </c>
      <c r="F5" s="15" t="s">
        <v>17</v>
      </c>
      <c r="G5" s="15" t="s">
        <v>18</v>
      </c>
      <c r="H5" s="15" t="s">
        <v>19</v>
      </c>
      <c r="I5" s="15" t="s">
        <v>20</v>
      </c>
      <c r="J5" s="43"/>
      <c r="N5"/>
      <c r="O5"/>
      <c r="U5" s="13" t="s">
        <v>22</v>
      </c>
      <c r="Y5" s="13" t="s">
        <v>120</v>
      </c>
      <c r="AC5" s="13" t="s">
        <v>148</v>
      </c>
      <c r="AS5" s="248" t="s">
        <v>149</v>
      </c>
      <c r="AT5" s="248"/>
      <c r="AU5" s="248"/>
      <c r="AV5" s="248"/>
      <c r="AY5" s="4" t="s">
        <v>200</v>
      </c>
    </row>
    <row r="6" spans="1:55" s="13" customFormat="1" ht="14.25" customHeight="1">
      <c r="A6" s="16" t="s">
        <v>266</v>
      </c>
      <c r="B6" s="17"/>
      <c r="C6" s="18"/>
      <c r="D6" s="17"/>
      <c r="E6" s="18"/>
      <c r="F6" s="19"/>
      <c r="G6" s="18"/>
      <c r="H6" s="18"/>
      <c r="I6" s="18"/>
      <c r="K6" s="13">
        <f>申込一覧表!BH127</f>
        <v>0</v>
      </c>
      <c r="N6"/>
      <c r="O6"/>
      <c r="Q6" s="13" t="s">
        <v>82</v>
      </c>
      <c r="R6" s="13" t="s">
        <v>83</v>
      </c>
      <c r="S6" s="13" t="s">
        <v>80</v>
      </c>
      <c r="T6" s="13" t="s">
        <v>81</v>
      </c>
      <c r="U6" s="13" t="s">
        <v>42</v>
      </c>
      <c r="V6" s="13" t="s">
        <v>43</v>
      </c>
      <c r="W6" s="13" t="s">
        <v>44</v>
      </c>
      <c r="X6" s="13" t="s">
        <v>45</v>
      </c>
      <c r="Y6" s="13" t="s">
        <v>42</v>
      </c>
      <c r="Z6" s="13" t="s">
        <v>43</v>
      </c>
      <c r="AA6" s="13" t="s">
        <v>44</v>
      </c>
      <c r="AB6" s="13" t="s">
        <v>45</v>
      </c>
      <c r="AC6" s="13" t="s">
        <v>42</v>
      </c>
      <c r="AD6" s="13" t="s">
        <v>43</v>
      </c>
      <c r="AE6" s="13" t="s">
        <v>44</v>
      </c>
      <c r="AF6" s="13" t="s">
        <v>45</v>
      </c>
      <c r="AH6" s="13" t="s">
        <v>23</v>
      </c>
      <c r="AI6" s="158">
        <v>1</v>
      </c>
      <c r="AJ6" s="158">
        <v>2</v>
      </c>
      <c r="AK6" s="158">
        <v>3</v>
      </c>
      <c r="AL6" s="158">
        <v>4</v>
      </c>
      <c r="AM6" s="158">
        <v>5</v>
      </c>
      <c r="AN6" s="158">
        <v>6</v>
      </c>
      <c r="AO6" s="158">
        <v>7</v>
      </c>
      <c r="AP6" s="158" t="s">
        <v>209</v>
      </c>
      <c r="AS6" s="13" t="s">
        <v>42</v>
      </c>
      <c r="AT6" s="13" t="s">
        <v>43</v>
      </c>
      <c r="AU6" s="13" t="s">
        <v>44</v>
      </c>
      <c r="AV6" s="13" t="s">
        <v>45</v>
      </c>
      <c r="AY6" s="4" t="s">
        <v>201</v>
      </c>
      <c r="BA6" s="13" t="s">
        <v>267</v>
      </c>
      <c r="BB6" s="13" t="s">
        <v>272</v>
      </c>
      <c r="BC6" s="13">
        <v>1</v>
      </c>
    </row>
    <row r="7" spans="1:55" ht="14.25" customHeight="1">
      <c r="A7" s="15" t="str">
        <f>IF(B7="","",1)</f>
        <v/>
      </c>
      <c r="B7" s="20" t="str">
        <f>IF(C7="","",リレーオーダー用紙!$N$4)</f>
        <v/>
      </c>
      <c r="C7" s="137"/>
      <c r="D7" s="143" t="str">
        <f>IF(C7="","","200m")</f>
        <v/>
      </c>
      <c r="E7" s="85"/>
      <c r="F7" s="140"/>
      <c r="G7" s="140"/>
      <c r="H7" s="140"/>
      <c r="I7" s="140"/>
      <c r="J7" s="42" t="str">
        <f>IF(COUNTIF(AC7:AF7,"&gt;1")&gt;0,"泳者重複!!","")</f>
        <v/>
      </c>
      <c r="K7">
        <v>1</v>
      </c>
      <c r="L7" t="str">
        <f>IF(K7&lt;=K$6,VLOOKUP(K7,申込一覧表!BI:BJ,2,0),"")</f>
        <v/>
      </c>
      <c r="M7">
        <f>IF(K7&lt;=K$6,VLOOKUP(K7,申込一覧表!BI:BK,3,0),0)</f>
        <v>0</v>
      </c>
      <c r="N7" s="21" t="str">
        <f>IF(M7=0,"",L7)</f>
        <v/>
      </c>
      <c r="O7" t="str">
        <f>IF(K7&lt;=K$6,VLOOKUP(K7,申込一覧表!BI:BP,8,0),"")</f>
        <v/>
      </c>
      <c r="P7" t="str">
        <f>IF(K7&lt;=K$6,VLOOKUP(K7,申込一覧表!BI:BM,5,0),"")</f>
        <v/>
      </c>
      <c r="Q7">
        <f t="shared" ref="Q7:Q16" si="0">COUNTIF($F$7:$I$13,N7)+COUNTIF($F$26:$I$32,N7)</f>
        <v>56</v>
      </c>
      <c r="R7">
        <f t="shared" ref="R7:R16" si="1">COUNTIF($F$16:$I$23,N7)+COUNTIF($F$35:$I$42,N7)</f>
        <v>64</v>
      </c>
      <c r="S7">
        <f t="shared" ref="S7:S16" si="2">COUNTIF($F$45:$I$52,N7)</f>
        <v>32</v>
      </c>
      <c r="T7">
        <f t="shared" ref="T7:T16" si="3">COUNTIF($F$55:$I$62,_LM7)</f>
        <v>0</v>
      </c>
      <c r="U7" t="str">
        <f t="shared" ref="U7:X13" si="4">IF(F7="","",VLOOKUP(F7,$N$7:$O$131,2,0))</f>
        <v/>
      </c>
      <c r="V7" t="str">
        <f t="shared" si="4"/>
        <v/>
      </c>
      <c r="W7" t="str">
        <f t="shared" si="4"/>
        <v/>
      </c>
      <c r="X7" t="str">
        <f t="shared" si="4"/>
        <v/>
      </c>
      <c r="AC7" t="str">
        <f t="shared" ref="AC7:AF13" si="5">IF(F7="","",VLOOKUP(F7,$N$7:$T$131,4,0))</f>
        <v/>
      </c>
      <c r="AD7" t="str">
        <f t="shared" si="5"/>
        <v/>
      </c>
      <c r="AE7" t="str">
        <f t="shared" si="5"/>
        <v/>
      </c>
      <c r="AF7" t="str">
        <f t="shared" si="5"/>
        <v/>
      </c>
      <c r="AG7">
        <v>1</v>
      </c>
      <c r="AH7" s="157" t="str">
        <f>IF(C7="","",VLOOKUP(C7,$BA$6:$BC$11,3,0))</f>
        <v/>
      </c>
      <c r="AI7">
        <f>IF(AI$6=$AH7,1,0)</f>
        <v>0</v>
      </c>
      <c r="AJ7">
        <f>IF(AJ$6=$AH7,1,0)</f>
        <v>0</v>
      </c>
      <c r="AK7">
        <f t="shared" ref="AJ7:AP13" si="6">IF(AK$6=$AH7,1,0)</f>
        <v>0</v>
      </c>
      <c r="AL7">
        <f t="shared" si="6"/>
        <v>0</v>
      </c>
      <c r="AM7">
        <f t="shared" si="6"/>
        <v>0</v>
      </c>
      <c r="AN7">
        <f t="shared" si="6"/>
        <v>0</v>
      </c>
      <c r="AO7">
        <f t="shared" si="6"/>
        <v>0</v>
      </c>
      <c r="AP7">
        <f t="shared" si="6"/>
        <v>0</v>
      </c>
      <c r="AS7" t="str">
        <f t="shared" ref="AS7:AV14" si="7">IF(F7="","",VLOOKUP(F7,$N$7:$AG$130,20,0))</f>
        <v/>
      </c>
      <c r="AT7" t="str">
        <f t="shared" si="7"/>
        <v/>
      </c>
      <c r="AU7" t="str">
        <f t="shared" si="7"/>
        <v/>
      </c>
      <c r="AV7" t="str">
        <f t="shared" si="7"/>
        <v/>
      </c>
      <c r="AW7" s="4" t="str">
        <f t="shared" ref="AW7:AW13" si="8">IF(E7="","999:99.99"," "&amp;LEFT(RIGHT("        "&amp;TEXT(E7,"0.00"),7),2)&amp;":"&amp;RIGHT(TEXT(E7,"0.00"),5))</f>
        <v>999:99.99</v>
      </c>
      <c r="AX7" t="str">
        <f t="shared" ref="AX7:AX13" si="9">LEFT(D7,3)</f>
        <v/>
      </c>
      <c r="AY7" s="4" t="s">
        <v>202</v>
      </c>
      <c r="BA7" s="13" t="s">
        <v>268</v>
      </c>
      <c r="BB7" s="13" t="s">
        <v>273</v>
      </c>
      <c r="BC7" s="13">
        <v>2</v>
      </c>
    </row>
    <row r="8" spans="1:55" ht="14.25" customHeight="1">
      <c r="A8" s="15" t="str">
        <f>IF(B8="","",A7+1)</f>
        <v/>
      </c>
      <c r="B8" s="20" t="str">
        <f>IF(C8="","",リレーオーダー用紙!$N$4)</f>
        <v/>
      </c>
      <c r="C8" s="137"/>
      <c r="D8" s="143" t="str">
        <f t="shared" ref="D8:D13" si="10">IF(C8="","","200m")</f>
        <v/>
      </c>
      <c r="E8" s="85"/>
      <c r="F8" s="140"/>
      <c r="G8" s="140"/>
      <c r="H8" s="140"/>
      <c r="I8" s="140"/>
      <c r="J8" s="42" t="str">
        <f t="shared" ref="J8:J13" si="11">IF(COUNTIF(AC8:AF8,"&gt;1")&gt;0,"泳者重複!!","")</f>
        <v/>
      </c>
      <c r="K8">
        <v>2</v>
      </c>
      <c r="L8" t="str">
        <f>IF(K8&lt;=K$6,VLOOKUP(K8,申込一覧表!BI:BJ,2,0),"")</f>
        <v/>
      </c>
      <c r="M8">
        <f>IF(K8&lt;=K$6,VLOOKUP(K8,申込一覧表!BI:BK,3,0),0)</f>
        <v>0</v>
      </c>
      <c r="N8" s="21" t="str">
        <f t="shared" ref="N8:N71" si="12">IF(M8=0,"",L8)</f>
        <v/>
      </c>
      <c r="O8" t="str">
        <f>IF(K8&lt;=K$6,VLOOKUP(K8,申込一覧表!BI:BP,8,0),"")</f>
        <v/>
      </c>
      <c r="P8" t="str">
        <f>IF(K8&lt;=K$6,VLOOKUP(K8,申込一覧表!BI:BM,5,0),"")</f>
        <v/>
      </c>
      <c r="Q8">
        <f t="shared" si="0"/>
        <v>56</v>
      </c>
      <c r="R8">
        <f t="shared" si="1"/>
        <v>64</v>
      </c>
      <c r="S8">
        <f t="shared" si="2"/>
        <v>32</v>
      </c>
      <c r="T8">
        <f t="shared" si="3"/>
        <v>0</v>
      </c>
      <c r="U8" t="str">
        <f t="shared" si="4"/>
        <v/>
      </c>
      <c r="V8" t="str">
        <f t="shared" si="4"/>
        <v/>
      </c>
      <c r="W8" t="str">
        <f t="shared" si="4"/>
        <v/>
      </c>
      <c r="X8" t="str">
        <f t="shared" si="4"/>
        <v/>
      </c>
      <c r="AC8" t="str">
        <f t="shared" si="5"/>
        <v/>
      </c>
      <c r="AD8" t="str">
        <f t="shared" si="5"/>
        <v/>
      </c>
      <c r="AE8" t="str">
        <f t="shared" si="5"/>
        <v/>
      </c>
      <c r="AF8" t="str">
        <f t="shared" si="5"/>
        <v/>
      </c>
      <c r="AG8">
        <v>2</v>
      </c>
      <c r="AH8" s="157" t="str">
        <f t="shared" ref="AH8:AH13" si="13">IF(C8="","",VLOOKUP(C8,$BA$6:$BC$11,3,0))</f>
        <v/>
      </c>
      <c r="AI8">
        <f t="shared" ref="AI8:AI13" si="14">IF(AI$6=$AH8,1,0)</f>
        <v>0</v>
      </c>
      <c r="AJ8">
        <f t="shared" si="6"/>
        <v>0</v>
      </c>
      <c r="AK8">
        <f t="shared" si="6"/>
        <v>0</v>
      </c>
      <c r="AL8">
        <f t="shared" si="6"/>
        <v>0</v>
      </c>
      <c r="AM8">
        <f t="shared" si="6"/>
        <v>0</v>
      </c>
      <c r="AN8">
        <f t="shared" si="6"/>
        <v>0</v>
      </c>
      <c r="AO8">
        <f t="shared" si="6"/>
        <v>0</v>
      </c>
      <c r="AP8">
        <f t="shared" si="6"/>
        <v>0</v>
      </c>
      <c r="AS8" t="str">
        <f t="shared" si="7"/>
        <v/>
      </c>
      <c r="AT8" t="str">
        <f t="shared" si="7"/>
        <v/>
      </c>
      <c r="AU8" t="str">
        <f t="shared" si="7"/>
        <v/>
      </c>
      <c r="AV8" t="str">
        <f t="shared" si="7"/>
        <v/>
      </c>
      <c r="AW8" s="4" t="str">
        <f t="shared" si="8"/>
        <v>999:99.99</v>
      </c>
      <c r="AX8" t="str">
        <f t="shared" si="9"/>
        <v/>
      </c>
      <c r="AY8" s="4" t="s">
        <v>203</v>
      </c>
      <c r="BA8" s="13" t="s">
        <v>269</v>
      </c>
      <c r="BB8" s="13" t="s">
        <v>262</v>
      </c>
      <c r="BC8" s="13">
        <v>3</v>
      </c>
    </row>
    <row r="9" spans="1:55" ht="14.25" customHeight="1">
      <c r="A9" s="15" t="str">
        <f t="shared" ref="A9:A13" si="15">IF(B9="","",A8+1)</f>
        <v/>
      </c>
      <c r="B9" s="20" t="str">
        <f>IF(C9="","",リレーオーダー用紙!$N$4)</f>
        <v/>
      </c>
      <c r="C9" s="137"/>
      <c r="D9" s="143" t="str">
        <f t="shared" si="10"/>
        <v/>
      </c>
      <c r="E9" s="85"/>
      <c r="F9" s="140"/>
      <c r="G9" s="140"/>
      <c r="H9" s="140"/>
      <c r="I9" s="140"/>
      <c r="J9" s="42" t="str">
        <f t="shared" si="11"/>
        <v/>
      </c>
      <c r="K9">
        <v>3</v>
      </c>
      <c r="L9" t="str">
        <f>IF(K9&lt;=K$6,VLOOKUP(K9,申込一覧表!BI:BJ,2,0),"")</f>
        <v/>
      </c>
      <c r="M9">
        <f>IF(K9&lt;=K$6,VLOOKUP(K9,申込一覧表!BI:BK,3,0),0)</f>
        <v>0</v>
      </c>
      <c r="N9" s="21" t="str">
        <f t="shared" si="12"/>
        <v/>
      </c>
      <c r="O9" t="str">
        <f>IF(K9&lt;=K$6,VLOOKUP(K9,申込一覧表!BI:BP,8,0),"")</f>
        <v/>
      </c>
      <c r="P9" t="str">
        <f>IF(K9&lt;=K$6,VLOOKUP(K9,申込一覧表!BI:BM,5,0),"")</f>
        <v/>
      </c>
      <c r="Q9">
        <f t="shared" si="0"/>
        <v>56</v>
      </c>
      <c r="R9">
        <f t="shared" si="1"/>
        <v>64</v>
      </c>
      <c r="S9">
        <f t="shared" si="2"/>
        <v>32</v>
      </c>
      <c r="T9">
        <f t="shared" si="3"/>
        <v>0</v>
      </c>
      <c r="U9" t="str">
        <f t="shared" si="4"/>
        <v/>
      </c>
      <c r="V9" t="str">
        <f t="shared" si="4"/>
        <v/>
      </c>
      <c r="W9" t="str">
        <f t="shared" si="4"/>
        <v/>
      </c>
      <c r="X9" t="str">
        <f t="shared" si="4"/>
        <v/>
      </c>
      <c r="AC9" t="str">
        <f t="shared" si="5"/>
        <v/>
      </c>
      <c r="AD9" t="str">
        <f t="shared" si="5"/>
        <v/>
      </c>
      <c r="AE9" t="str">
        <f t="shared" si="5"/>
        <v/>
      </c>
      <c r="AF9" t="str">
        <f t="shared" si="5"/>
        <v/>
      </c>
      <c r="AG9">
        <v>3</v>
      </c>
      <c r="AH9" s="157" t="str">
        <f t="shared" si="13"/>
        <v/>
      </c>
      <c r="AI9">
        <f t="shared" si="14"/>
        <v>0</v>
      </c>
      <c r="AJ9">
        <f t="shared" si="6"/>
        <v>0</v>
      </c>
      <c r="AK9">
        <f t="shared" si="6"/>
        <v>0</v>
      </c>
      <c r="AL9">
        <f t="shared" si="6"/>
        <v>0</v>
      </c>
      <c r="AM9">
        <f t="shared" si="6"/>
        <v>0</v>
      </c>
      <c r="AN9">
        <f t="shared" si="6"/>
        <v>0</v>
      </c>
      <c r="AO9">
        <f t="shared" si="6"/>
        <v>0</v>
      </c>
      <c r="AP9">
        <f t="shared" si="6"/>
        <v>0</v>
      </c>
      <c r="AS9" t="str">
        <f t="shared" si="7"/>
        <v/>
      </c>
      <c r="AT9" t="str">
        <f t="shared" si="7"/>
        <v/>
      </c>
      <c r="AU9" t="str">
        <f t="shared" si="7"/>
        <v/>
      </c>
      <c r="AV9" t="str">
        <f t="shared" si="7"/>
        <v/>
      </c>
      <c r="AW9" s="4" t="str">
        <f t="shared" si="8"/>
        <v>999:99.99</v>
      </c>
      <c r="AX9" t="str">
        <f t="shared" si="9"/>
        <v/>
      </c>
      <c r="AY9" s="4" t="s">
        <v>204</v>
      </c>
      <c r="BA9" s="13" t="s">
        <v>270</v>
      </c>
      <c r="BB9" s="13" t="s">
        <v>264</v>
      </c>
      <c r="BC9" s="13">
        <v>4</v>
      </c>
    </row>
    <row r="10" spans="1:55" ht="14.25" customHeight="1">
      <c r="A10" s="15" t="str">
        <f t="shared" si="15"/>
        <v/>
      </c>
      <c r="B10" s="20" t="str">
        <f>IF(C10="","",リレーオーダー用紙!$N$4)</f>
        <v/>
      </c>
      <c r="C10" s="137"/>
      <c r="D10" s="143" t="str">
        <f t="shared" si="10"/>
        <v/>
      </c>
      <c r="E10" s="85"/>
      <c r="F10" s="140"/>
      <c r="G10" s="140"/>
      <c r="H10" s="140"/>
      <c r="I10" s="140"/>
      <c r="J10" s="42" t="str">
        <f t="shared" si="11"/>
        <v/>
      </c>
      <c r="K10">
        <v>4</v>
      </c>
      <c r="L10" t="str">
        <f>IF(K10&lt;=K$6,VLOOKUP(K10,申込一覧表!BI:BJ,2,0),"")</f>
        <v/>
      </c>
      <c r="M10">
        <f>IF(K10&lt;=K$6,VLOOKUP(K10,申込一覧表!BI:BK,3,0),0)</f>
        <v>0</v>
      </c>
      <c r="N10" s="21" t="str">
        <f t="shared" si="12"/>
        <v/>
      </c>
      <c r="O10" t="str">
        <f>IF(K10&lt;=K$6,VLOOKUP(K10,申込一覧表!BI:BP,8,0),"")</f>
        <v/>
      </c>
      <c r="P10" t="str">
        <f>IF(K10&lt;=K$6,VLOOKUP(K10,申込一覧表!BI:BM,5,0),"")</f>
        <v/>
      </c>
      <c r="Q10">
        <f t="shared" si="0"/>
        <v>56</v>
      </c>
      <c r="R10">
        <f t="shared" si="1"/>
        <v>64</v>
      </c>
      <c r="S10">
        <f t="shared" si="2"/>
        <v>32</v>
      </c>
      <c r="T10">
        <f t="shared" si="3"/>
        <v>0</v>
      </c>
      <c r="U10" t="str">
        <f t="shared" si="4"/>
        <v/>
      </c>
      <c r="V10" t="str">
        <f t="shared" si="4"/>
        <v/>
      </c>
      <c r="W10" t="str">
        <f t="shared" si="4"/>
        <v/>
      </c>
      <c r="X10" t="str">
        <f t="shared" si="4"/>
        <v/>
      </c>
      <c r="AC10" t="str">
        <f t="shared" si="5"/>
        <v/>
      </c>
      <c r="AD10" t="str">
        <f t="shared" si="5"/>
        <v/>
      </c>
      <c r="AE10" t="str">
        <f t="shared" si="5"/>
        <v/>
      </c>
      <c r="AF10" t="str">
        <f t="shared" si="5"/>
        <v/>
      </c>
      <c r="AG10">
        <v>4</v>
      </c>
      <c r="AH10" s="157" t="str">
        <f t="shared" si="13"/>
        <v/>
      </c>
      <c r="AI10">
        <f t="shared" si="14"/>
        <v>0</v>
      </c>
      <c r="AJ10">
        <f t="shared" si="6"/>
        <v>0</v>
      </c>
      <c r="AK10">
        <f t="shared" si="6"/>
        <v>0</v>
      </c>
      <c r="AL10">
        <f t="shared" si="6"/>
        <v>0</v>
      </c>
      <c r="AM10">
        <f t="shared" si="6"/>
        <v>0</v>
      </c>
      <c r="AN10">
        <f t="shared" si="6"/>
        <v>0</v>
      </c>
      <c r="AO10">
        <f t="shared" si="6"/>
        <v>0</v>
      </c>
      <c r="AP10">
        <f t="shared" si="6"/>
        <v>0</v>
      </c>
      <c r="AS10" t="str">
        <f t="shared" si="7"/>
        <v/>
      </c>
      <c r="AT10" t="str">
        <f t="shared" si="7"/>
        <v/>
      </c>
      <c r="AU10" t="str">
        <f t="shared" si="7"/>
        <v/>
      </c>
      <c r="AV10" t="str">
        <f t="shared" si="7"/>
        <v/>
      </c>
      <c r="AW10" s="4" t="str">
        <f t="shared" si="8"/>
        <v>999:99.99</v>
      </c>
      <c r="AX10" t="str">
        <f t="shared" si="9"/>
        <v/>
      </c>
      <c r="AY10" s="4" t="s">
        <v>205</v>
      </c>
      <c r="BA10" s="13" t="s">
        <v>271</v>
      </c>
      <c r="BB10" s="13" t="s">
        <v>274</v>
      </c>
      <c r="BC10" s="13">
        <v>5</v>
      </c>
    </row>
    <row r="11" spans="1:55" ht="14.25" customHeight="1">
      <c r="A11" s="15" t="str">
        <f t="shared" si="15"/>
        <v/>
      </c>
      <c r="B11" s="20" t="str">
        <f>IF(C11="","",リレーオーダー用紙!$N$4)</f>
        <v/>
      </c>
      <c r="C11" s="137"/>
      <c r="D11" s="143" t="str">
        <f t="shared" si="10"/>
        <v/>
      </c>
      <c r="E11" s="85"/>
      <c r="F11" s="140"/>
      <c r="G11" s="140"/>
      <c r="H11" s="140"/>
      <c r="I11" s="140"/>
      <c r="J11" s="42" t="str">
        <f t="shared" si="11"/>
        <v/>
      </c>
      <c r="K11">
        <v>5</v>
      </c>
      <c r="L11" t="str">
        <f>IF(K11&lt;=K$6,VLOOKUP(K11,申込一覧表!BI:BJ,2,0),"")</f>
        <v/>
      </c>
      <c r="M11">
        <f>IF(K11&lt;=K$6,VLOOKUP(K11,申込一覧表!BI:BK,3,0),0)</f>
        <v>0</v>
      </c>
      <c r="N11" s="21" t="str">
        <f t="shared" si="12"/>
        <v/>
      </c>
      <c r="O11" t="str">
        <f>IF(K11&lt;=K$6,VLOOKUP(K11,申込一覧表!BI:BP,8,0),"")</f>
        <v/>
      </c>
      <c r="P11" t="str">
        <f>IF(K11&lt;=K$6,VLOOKUP(K11,申込一覧表!BI:BM,5,0),"")</f>
        <v/>
      </c>
      <c r="Q11">
        <f t="shared" si="0"/>
        <v>56</v>
      </c>
      <c r="R11">
        <f t="shared" si="1"/>
        <v>64</v>
      </c>
      <c r="S11">
        <f t="shared" si="2"/>
        <v>32</v>
      </c>
      <c r="T11">
        <f t="shared" si="3"/>
        <v>0</v>
      </c>
      <c r="U11" t="str">
        <f t="shared" si="4"/>
        <v/>
      </c>
      <c r="V11" t="str">
        <f t="shared" si="4"/>
        <v/>
      </c>
      <c r="W11" t="str">
        <f t="shared" si="4"/>
        <v/>
      </c>
      <c r="X11" t="str">
        <f t="shared" si="4"/>
        <v/>
      </c>
      <c r="AC11" t="str">
        <f t="shared" si="5"/>
        <v/>
      </c>
      <c r="AD11" t="str">
        <f t="shared" si="5"/>
        <v/>
      </c>
      <c r="AE11" t="str">
        <f t="shared" si="5"/>
        <v/>
      </c>
      <c r="AF11" t="str">
        <f t="shared" si="5"/>
        <v/>
      </c>
      <c r="AG11">
        <v>5</v>
      </c>
      <c r="AH11" s="157" t="str">
        <f t="shared" si="13"/>
        <v/>
      </c>
      <c r="AI11">
        <f t="shared" si="14"/>
        <v>0</v>
      </c>
      <c r="AJ11">
        <f t="shared" si="6"/>
        <v>0</v>
      </c>
      <c r="AK11">
        <f t="shared" si="6"/>
        <v>0</v>
      </c>
      <c r="AL11">
        <f t="shared" si="6"/>
        <v>0</v>
      </c>
      <c r="AM11">
        <f t="shared" si="6"/>
        <v>0</v>
      </c>
      <c r="AN11">
        <f t="shared" si="6"/>
        <v>0</v>
      </c>
      <c r="AO11">
        <f t="shared" si="6"/>
        <v>0</v>
      </c>
      <c r="AP11">
        <f t="shared" si="6"/>
        <v>0</v>
      </c>
      <c r="AS11" t="str">
        <f t="shared" si="7"/>
        <v/>
      </c>
      <c r="AT11" t="str">
        <f t="shared" si="7"/>
        <v/>
      </c>
      <c r="AU11" t="str">
        <f t="shared" si="7"/>
        <v/>
      </c>
      <c r="AV11" t="str">
        <f t="shared" si="7"/>
        <v/>
      </c>
      <c r="AW11" s="4" t="str">
        <f t="shared" si="8"/>
        <v>999:99.99</v>
      </c>
      <c r="AX11" t="str">
        <f t="shared" si="9"/>
        <v/>
      </c>
      <c r="AY11" s="4" t="s">
        <v>206</v>
      </c>
      <c r="BA11" s="13" t="s">
        <v>276</v>
      </c>
      <c r="BB11" s="13" t="s">
        <v>277</v>
      </c>
      <c r="BC11" s="13">
        <v>6</v>
      </c>
    </row>
    <row r="12" spans="1:55" ht="14.25" customHeight="1">
      <c r="A12" s="15" t="str">
        <f t="shared" si="15"/>
        <v/>
      </c>
      <c r="B12" s="20" t="str">
        <f>IF(C12="","",リレーオーダー用紙!$N$4)</f>
        <v/>
      </c>
      <c r="C12" s="137"/>
      <c r="D12" s="143" t="str">
        <f t="shared" si="10"/>
        <v/>
      </c>
      <c r="E12" s="85"/>
      <c r="F12" s="140"/>
      <c r="G12" s="140"/>
      <c r="H12" s="140"/>
      <c r="I12" s="140"/>
      <c r="J12" s="42" t="str">
        <f t="shared" si="11"/>
        <v/>
      </c>
      <c r="K12">
        <v>6</v>
      </c>
      <c r="L12" t="str">
        <f>IF(K12&lt;=K$6,VLOOKUP(K12,申込一覧表!BI:BJ,2,0),"")</f>
        <v/>
      </c>
      <c r="M12">
        <f>IF(K12&lt;=K$6,VLOOKUP(K12,申込一覧表!BI:BK,3,0),0)</f>
        <v>0</v>
      </c>
      <c r="N12" s="21" t="str">
        <f t="shared" si="12"/>
        <v/>
      </c>
      <c r="O12" t="str">
        <f>IF(K12&lt;=K$6,VLOOKUP(K12,申込一覧表!BI:BP,8,0),"")</f>
        <v/>
      </c>
      <c r="P12" t="str">
        <f>IF(K12&lt;=K$6,VLOOKUP(K12,申込一覧表!BI:BM,5,0),"")</f>
        <v/>
      </c>
      <c r="Q12">
        <f t="shared" si="0"/>
        <v>56</v>
      </c>
      <c r="R12">
        <f t="shared" si="1"/>
        <v>64</v>
      </c>
      <c r="S12">
        <f t="shared" si="2"/>
        <v>32</v>
      </c>
      <c r="T12">
        <f t="shared" si="3"/>
        <v>0</v>
      </c>
      <c r="U12" t="str">
        <f t="shared" si="4"/>
        <v/>
      </c>
      <c r="V12" t="str">
        <f t="shared" si="4"/>
        <v/>
      </c>
      <c r="W12" t="str">
        <f t="shared" si="4"/>
        <v/>
      </c>
      <c r="X12" t="str">
        <f t="shared" si="4"/>
        <v/>
      </c>
      <c r="AC12" t="str">
        <f t="shared" si="5"/>
        <v/>
      </c>
      <c r="AD12" t="str">
        <f t="shared" si="5"/>
        <v/>
      </c>
      <c r="AE12" t="str">
        <f t="shared" si="5"/>
        <v/>
      </c>
      <c r="AF12" t="str">
        <f t="shared" si="5"/>
        <v/>
      </c>
      <c r="AG12">
        <v>6</v>
      </c>
      <c r="AH12" s="157" t="str">
        <f t="shared" si="13"/>
        <v/>
      </c>
      <c r="AI12">
        <f t="shared" si="14"/>
        <v>0</v>
      </c>
      <c r="AJ12">
        <f t="shared" si="6"/>
        <v>0</v>
      </c>
      <c r="AK12">
        <f t="shared" si="6"/>
        <v>0</v>
      </c>
      <c r="AL12">
        <f t="shared" si="6"/>
        <v>0</v>
      </c>
      <c r="AM12">
        <f t="shared" si="6"/>
        <v>0</v>
      </c>
      <c r="AN12">
        <f t="shared" si="6"/>
        <v>0</v>
      </c>
      <c r="AO12">
        <f t="shared" si="6"/>
        <v>0</v>
      </c>
      <c r="AP12">
        <f t="shared" si="6"/>
        <v>0</v>
      </c>
      <c r="AS12" t="str">
        <f t="shared" si="7"/>
        <v/>
      </c>
      <c r="AT12" t="str">
        <f t="shared" si="7"/>
        <v/>
      </c>
      <c r="AU12" t="str">
        <f t="shared" si="7"/>
        <v/>
      </c>
      <c r="AV12" t="str">
        <f t="shared" si="7"/>
        <v/>
      </c>
      <c r="AW12" s="4" t="str">
        <f t="shared" si="8"/>
        <v>999:99.99</v>
      </c>
      <c r="AX12" t="str">
        <f t="shared" si="9"/>
        <v/>
      </c>
      <c r="AY12" s="4" t="s">
        <v>207</v>
      </c>
    </row>
    <row r="13" spans="1:55" ht="14.25" customHeight="1">
      <c r="A13" s="15" t="str">
        <f t="shared" si="15"/>
        <v/>
      </c>
      <c r="B13" s="20" t="str">
        <f>IF(C13="","",リレーオーダー用紙!$N$4)</f>
        <v/>
      </c>
      <c r="C13" s="137"/>
      <c r="D13" s="143" t="str">
        <f t="shared" si="10"/>
        <v/>
      </c>
      <c r="E13" s="85"/>
      <c r="F13" s="140"/>
      <c r="G13" s="140"/>
      <c r="H13" s="140"/>
      <c r="I13" s="140"/>
      <c r="J13" s="42" t="str">
        <f t="shared" si="11"/>
        <v/>
      </c>
      <c r="K13">
        <v>7</v>
      </c>
      <c r="L13" t="str">
        <f>IF(K13&lt;=K$6,VLOOKUP(K13,申込一覧表!BI:BJ,2,0),"")</f>
        <v/>
      </c>
      <c r="M13">
        <f>IF(K13&lt;=K$6,VLOOKUP(K13,申込一覧表!BI:BK,3,0),0)</f>
        <v>0</v>
      </c>
      <c r="N13" s="21" t="str">
        <f t="shared" si="12"/>
        <v/>
      </c>
      <c r="O13" t="str">
        <f>IF(K13&lt;=K$6,VLOOKUP(K13,申込一覧表!BI:BP,8,0),"")</f>
        <v/>
      </c>
      <c r="P13" t="str">
        <f>IF(K13&lt;=K$6,VLOOKUP(K13,申込一覧表!BI:BM,5,0),"")</f>
        <v/>
      </c>
      <c r="Q13">
        <f t="shared" si="0"/>
        <v>56</v>
      </c>
      <c r="R13">
        <f t="shared" si="1"/>
        <v>64</v>
      </c>
      <c r="S13">
        <f t="shared" si="2"/>
        <v>32</v>
      </c>
      <c r="T13">
        <f t="shared" si="3"/>
        <v>0</v>
      </c>
      <c r="U13" t="str">
        <f t="shared" si="4"/>
        <v/>
      </c>
      <c r="V13" t="str">
        <f t="shared" si="4"/>
        <v/>
      </c>
      <c r="W13" t="str">
        <f t="shared" si="4"/>
        <v/>
      </c>
      <c r="X13" t="str">
        <f t="shared" si="4"/>
        <v/>
      </c>
      <c r="AC13" t="str">
        <f t="shared" si="5"/>
        <v/>
      </c>
      <c r="AD13" t="str">
        <f t="shared" si="5"/>
        <v/>
      </c>
      <c r="AE13" t="str">
        <f t="shared" si="5"/>
        <v/>
      </c>
      <c r="AF13" t="str">
        <f t="shared" si="5"/>
        <v/>
      </c>
      <c r="AG13">
        <v>7</v>
      </c>
      <c r="AH13" s="157" t="str">
        <f t="shared" si="13"/>
        <v/>
      </c>
      <c r="AI13">
        <f t="shared" si="14"/>
        <v>0</v>
      </c>
      <c r="AJ13">
        <f t="shared" si="6"/>
        <v>0</v>
      </c>
      <c r="AK13">
        <f t="shared" si="6"/>
        <v>0</v>
      </c>
      <c r="AL13">
        <f t="shared" si="6"/>
        <v>0</v>
      </c>
      <c r="AM13">
        <f t="shared" si="6"/>
        <v>0</v>
      </c>
      <c r="AN13">
        <f t="shared" si="6"/>
        <v>0</v>
      </c>
      <c r="AO13">
        <f t="shared" si="6"/>
        <v>0</v>
      </c>
      <c r="AP13">
        <f t="shared" si="6"/>
        <v>0</v>
      </c>
      <c r="AS13" t="str">
        <f t="shared" si="7"/>
        <v/>
      </c>
      <c r="AT13" t="str">
        <f t="shared" si="7"/>
        <v/>
      </c>
      <c r="AU13" t="str">
        <f t="shared" si="7"/>
        <v/>
      </c>
      <c r="AV13" t="str">
        <f t="shared" si="7"/>
        <v/>
      </c>
      <c r="AW13" s="4" t="str">
        <f t="shared" si="8"/>
        <v>999:99.99</v>
      </c>
      <c r="AX13" t="str">
        <f t="shared" si="9"/>
        <v/>
      </c>
      <c r="AY13" s="4" t="s">
        <v>208</v>
      </c>
    </row>
    <row r="14" spans="1:55" ht="14.25" customHeight="1">
      <c r="A14" s="23"/>
      <c r="B14" s="24"/>
      <c r="C14" s="107"/>
      <c r="D14" s="25"/>
      <c r="E14" s="26"/>
      <c r="F14" s="27"/>
      <c r="G14" s="27"/>
      <c r="H14" s="27"/>
      <c r="I14" s="27"/>
      <c r="J14" s="27"/>
      <c r="K14">
        <v>8</v>
      </c>
      <c r="L14" t="str">
        <f>IF(K14&lt;=K$6,VLOOKUP(K14,申込一覧表!BI:BJ,2,0),"")</f>
        <v/>
      </c>
      <c r="M14">
        <f>IF(K14&lt;=K$6,VLOOKUP(K14,申込一覧表!BI:BK,3,0),0)</f>
        <v>0</v>
      </c>
      <c r="N14" s="21" t="str">
        <f t="shared" si="12"/>
        <v/>
      </c>
      <c r="O14" t="str">
        <f>IF(K14&lt;=K$6,VLOOKUP(K14,申込一覧表!BI:BP,8,0),"")</f>
        <v/>
      </c>
      <c r="P14" t="str">
        <f>IF(K14&lt;=K$6,VLOOKUP(K14,申込一覧表!BI:BM,5,0),"")</f>
        <v/>
      </c>
      <c r="Q14">
        <f t="shared" si="0"/>
        <v>56</v>
      </c>
      <c r="R14">
        <f t="shared" si="1"/>
        <v>64</v>
      </c>
      <c r="S14">
        <f t="shared" si="2"/>
        <v>32</v>
      </c>
      <c r="T14">
        <f t="shared" si="3"/>
        <v>0</v>
      </c>
      <c r="AG14">
        <v>8</v>
      </c>
      <c r="AH14" t="str">
        <f t="shared" ref="AH14" si="16">IF(C14="","",VLOOKUP(C14,$BA$6:$BC$10,3,0))</f>
        <v/>
      </c>
      <c r="AI14">
        <f t="shared" ref="AI14:AP14" si="17">SUM(AI7:AI13)</f>
        <v>0</v>
      </c>
      <c r="AJ14">
        <f t="shared" si="17"/>
        <v>0</v>
      </c>
      <c r="AK14">
        <f t="shared" si="17"/>
        <v>0</v>
      </c>
      <c r="AL14">
        <f t="shared" si="17"/>
        <v>0</v>
      </c>
      <c r="AM14">
        <f t="shared" si="17"/>
        <v>0</v>
      </c>
      <c r="AN14">
        <f t="shared" si="17"/>
        <v>0</v>
      </c>
      <c r="AO14">
        <f t="shared" si="17"/>
        <v>0</v>
      </c>
      <c r="AP14">
        <f t="shared" si="17"/>
        <v>0</v>
      </c>
      <c r="AQ14">
        <f>MAX(AI14:AP14)</f>
        <v>0</v>
      </c>
      <c r="AR14">
        <f>SUM(AI14:AP14)</f>
        <v>0</v>
      </c>
      <c r="AS14" t="str">
        <f t="shared" si="7"/>
        <v/>
      </c>
      <c r="AT14" t="str">
        <f t="shared" si="7"/>
        <v/>
      </c>
      <c r="AU14" t="str">
        <f t="shared" si="7"/>
        <v/>
      </c>
      <c r="AV14" t="str">
        <f t="shared" si="7"/>
        <v/>
      </c>
      <c r="AW14" s="4"/>
    </row>
    <row r="15" spans="1:55" s="13" customFormat="1" ht="14.25" customHeight="1">
      <c r="A15" s="28" t="s">
        <v>50</v>
      </c>
      <c r="B15" s="18"/>
      <c r="C15" s="18"/>
      <c r="D15" s="18"/>
      <c r="E15" s="18"/>
      <c r="F15" s="19"/>
      <c r="G15" s="18"/>
      <c r="H15" s="18"/>
      <c r="I15" s="18"/>
      <c r="K15">
        <v>9</v>
      </c>
      <c r="L15" t="str">
        <f>IF(K15&lt;=K$6,VLOOKUP(K15,申込一覧表!BI:BJ,2,0),"")</f>
        <v/>
      </c>
      <c r="M15">
        <f>IF(K15&lt;=K$6,VLOOKUP(K15,申込一覧表!BI:BK,3,0),0)</f>
        <v>0</v>
      </c>
      <c r="N15" s="21" t="str">
        <f t="shared" si="12"/>
        <v/>
      </c>
      <c r="O15" t="str">
        <f>IF(K15&lt;=K$6,VLOOKUP(K15,申込一覧表!BI:BP,8,0),"")</f>
        <v/>
      </c>
      <c r="P15" t="str">
        <f>IF(K15&lt;=K$6,VLOOKUP(K15,申込一覧表!BI:BM,5,0),"")</f>
        <v/>
      </c>
      <c r="Q15">
        <f t="shared" si="0"/>
        <v>56</v>
      </c>
      <c r="R15">
        <f t="shared" si="1"/>
        <v>64</v>
      </c>
      <c r="S15">
        <f t="shared" si="2"/>
        <v>32</v>
      </c>
      <c r="T15">
        <f t="shared" si="3"/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>
        <v>9</v>
      </c>
      <c r="AH15"/>
      <c r="AS15"/>
      <c r="AT15" t="str">
        <f t="shared" ref="AT15:AT39" si="18">IF(G15="","",VLOOKUP(G15,$N$7:$AG$130,20,0))</f>
        <v/>
      </c>
      <c r="AU15" t="str">
        <f t="shared" ref="AU15:AU39" si="19">IF(H15="","",VLOOKUP(H15,$N$7:$AG$130,20,0))</f>
        <v/>
      </c>
      <c r="AV15" t="str">
        <f t="shared" ref="AV15:AV39" si="20">IF(I15="","",VLOOKUP(I15,$N$7:$AG$130,20,0))</f>
        <v/>
      </c>
      <c r="AW15" s="4"/>
    </row>
    <row r="16" spans="1:55" ht="14.25" customHeight="1">
      <c r="A16" s="15" t="str">
        <f>IF(C16="","",1)</f>
        <v/>
      </c>
      <c r="B16" s="20" t="str">
        <f>IF(C16="","",リレーオーダー用紙!$N$4)</f>
        <v/>
      </c>
      <c r="C16" s="137"/>
      <c r="D16" s="143" t="str">
        <f>IF(C16="","","200m")</f>
        <v/>
      </c>
      <c r="E16" s="85"/>
      <c r="F16" s="86"/>
      <c r="G16" s="86"/>
      <c r="H16" s="86"/>
      <c r="I16" s="86"/>
      <c r="J16" s="42" t="str">
        <f>IF(COUNTIF(AC16:AF16,"&gt;1")&gt;0,"泳者重複!!","")</f>
        <v/>
      </c>
      <c r="K16">
        <v>10</v>
      </c>
      <c r="L16" t="str">
        <f>IF(K16&lt;=K$6,VLOOKUP(K16,申込一覧表!BI:BJ,2,0),"")</f>
        <v/>
      </c>
      <c r="M16">
        <f>IF(K16&lt;=K$6,VLOOKUP(K16,申込一覧表!BI:BK,3,0),0)</f>
        <v>0</v>
      </c>
      <c r="N16" s="21" t="str">
        <f t="shared" si="12"/>
        <v/>
      </c>
      <c r="O16" t="str">
        <f>IF(K16&lt;=K$6,VLOOKUP(K16,申込一覧表!BI:BP,8,0),"")</f>
        <v/>
      </c>
      <c r="P16" t="str">
        <f>IF(K16&lt;=K$6,VLOOKUP(K16,申込一覧表!BI:BM,5,0),"")</f>
        <v/>
      </c>
      <c r="Q16">
        <f t="shared" si="0"/>
        <v>56</v>
      </c>
      <c r="R16">
        <f t="shared" si="1"/>
        <v>64</v>
      </c>
      <c r="S16">
        <f t="shared" si="2"/>
        <v>32</v>
      </c>
      <c r="T16">
        <f t="shared" si="3"/>
        <v>0</v>
      </c>
      <c r="U16" t="str">
        <f>IF(F16="","",VLOOKUP(F16,$N$7:$O$131,2,0))</f>
        <v/>
      </c>
      <c r="V16" t="str">
        <f>IF(G16="","",VLOOKUP(G16,$N$7:$O$131,2,0))</f>
        <v/>
      </c>
      <c r="W16" t="str">
        <f>IF(H16="","",VLOOKUP(H16,$N$7:$O$131,2,0))</f>
        <v/>
      </c>
      <c r="X16" t="str">
        <f>IF(I16="","",VLOOKUP(I16,$N$7:$O$131,2,0))</f>
        <v/>
      </c>
      <c r="AC16" t="str">
        <f>IF(F16="","",VLOOKUP(F16,$N$7:$T$131,5,0))</f>
        <v/>
      </c>
      <c r="AD16" t="str">
        <f>IF(G16="","",VLOOKUP(G16,$N$7:$T$131,5,0))</f>
        <v/>
      </c>
      <c r="AE16" t="str">
        <f>IF(H16="","",VLOOKUP(H16,$N$7:$T$131,5,0))</f>
        <v/>
      </c>
      <c r="AF16" t="str">
        <f>IF(I16="","",VLOOKUP(I16,$N$7:$T$131,5,0))</f>
        <v/>
      </c>
      <c r="AG16">
        <v>10</v>
      </c>
      <c r="AH16" s="157" t="str">
        <f t="shared" ref="AH16:AH22" si="21">IF(C16="","",VLOOKUP(C16,$BA$6:$BC$11,3,0))</f>
        <v/>
      </c>
      <c r="AI16">
        <f>IF(AI$6=$AH16,1,0)</f>
        <v>0</v>
      </c>
      <c r="AJ16">
        <f>IF(AJ$6=$AH16,1,0)</f>
        <v>0</v>
      </c>
      <c r="AK16">
        <f t="shared" ref="AJ16:AP23" si="22">IF(AK$6=$AH16,1,0)</f>
        <v>0</v>
      </c>
      <c r="AL16">
        <f t="shared" si="22"/>
        <v>0</v>
      </c>
      <c r="AM16">
        <f t="shared" si="22"/>
        <v>0</v>
      </c>
      <c r="AN16">
        <f t="shared" si="22"/>
        <v>0</v>
      </c>
      <c r="AO16">
        <f t="shared" si="22"/>
        <v>0</v>
      </c>
      <c r="AP16">
        <f t="shared" si="22"/>
        <v>0</v>
      </c>
      <c r="AS16" t="str">
        <f t="shared" ref="AS16:AS24" si="23">IF(F16="","",VLOOKUP(F16,$N$7:$AG$130,20,0))</f>
        <v/>
      </c>
      <c r="AT16" t="str">
        <f t="shared" si="18"/>
        <v/>
      </c>
      <c r="AU16" t="str">
        <f t="shared" si="19"/>
        <v/>
      </c>
      <c r="AV16" t="str">
        <f t="shared" si="20"/>
        <v/>
      </c>
      <c r="AW16" s="4" t="str">
        <f t="shared" ref="AW16:AW23" si="24">IF(E16="","999:99.99"," "&amp;LEFT(RIGHT("        "&amp;TEXT(E16,"0.00"),7),2)&amp;":"&amp;RIGHT(TEXT(E16,"0.00"),5))</f>
        <v>999:99.99</v>
      </c>
      <c r="AX16" t="str">
        <f t="shared" ref="AX16:AX24" si="25">LEFT(D16,3)</f>
        <v/>
      </c>
    </row>
    <row r="17" spans="1:50" ht="14.25" customHeight="1">
      <c r="A17" s="15" t="str">
        <f>IF(C17="","",A16+1)</f>
        <v/>
      </c>
      <c r="B17" s="20" t="str">
        <f>IF(C17="","",リレーオーダー用紙!$N$4)</f>
        <v/>
      </c>
      <c r="C17" s="137"/>
      <c r="D17" s="143" t="str">
        <f t="shared" ref="D17:D22" si="26">IF(C17="","","200m")</f>
        <v/>
      </c>
      <c r="E17" s="85"/>
      <c r="F17" s="86"/>
      <c r="G17" s="86"/>
      <c r="H17" s="86"/>
      <c r="I17" s="86"/>
      <c r="J17" s="42"/>
      <c r="K17">
        <v>11</v>
      </c>
      <c r="L17" t="str">
        <f>IF(K17&lt;=K$6,VLOOKUP(K17,申込一覧表!BI:BJ,2,0),"")</f>
        <v/>
      </c>
      <c r="M17">
        <f>IF(K17&lt;=K$6,VLOOKUP(K17,申込一覧表!BI:BK,3,0),0)</f>
        <v>0</v>
      </c>
      <c r="N17" s="21" t="str">
        <f t="shared" si="12"/>
        <v/>
      </c>
      <c r="O17" t="str">
        <f>IF(K17&lt;=K$6,VLOOKUP(K17,申込一覧表!BI:BP,8,0),"")</f>
        <v/>
      </c>
      <c r="P17" t="str">
        <f>IF(K17&lt;=K$6,VLOOKUP(K17,申込一覧表!BI:BM,5,0),"")</f>
        <v/>
      </c>
      <c r="AG17">
        <v>11</v>
      </c>
      <c r="AH17" s="157" t="str">
        <f t="shared" si="21"/>
        <v/>
      </c>
      <c r="AI17">
        <f>IF(AI$6=$AH17,1,0)</f>
        <v>0</v>
      </c>
      <c r="AJ17">
        <f>IF(AJ$6=$AH17,1,0)</f>
        <v>0</v>
      </c>
      <c r="AK17">
        <f t="shared" si="22"/>
        <v>0</v>
      </c>
      <c r="AL17">
        <f t="shared" si="22"/>
        <v>0</v>
      </c>
      <c r="AM17">
        <f t="shared" si="22"/>
        <v>0</v>
      </c>
      <c r="AN17">
        <f t="shared" si="22"/>
        <v>0</v>
      </c>
      <c r="AO17">
        <f t="shared" si="22"/>
        <v>0</v>
      </c>
      <c r="AP17">
        <f t="shared" si="22"/>
        <v>0</v>
      </c>
      <c r="AS17" t="str">
        <f t="shared" si="23"/>
        <v/>
      </c>
      <c r="AT17" t="str">
        <f t="shared" si="18"/>
        <v/>
      </c>
      <c r="AU17" t="str">
        <f t="shared" si="19"/>
        <v/>
      </c>
      <c r="AV17" t="str">
        <f t="shared" si="20"/>
        <v/>
      </c>
      <c r="AW17" s="4" t="str">
        <f t="shared" si="24"/>
        <v>999:99.99</v>
      </c>
      <c r="AX17" t="str">
        <f t="shared" si="25"/>
        <v/>
      </c>
    </row>
    <row r="18" spans="1:50" ht="14.25" customHeight="1">
      <c r="A18" s="15" t="str">
        <f t="shared" ref="A18:A23" si="27">IF(C18="","",A17+1)</f>
        <v/>
      </c>
      <c r="B18" s="20" t="str">
        <f>IF(C18="","",リレーオーダー用紙!$N$4)</f>
        <v/>
      </c>
      <c r="C18" s="137"/>
      <c r="D18" s="143" t="str">
        <f t="shared" si="26"/>
        <v/>
      </c>
      <c r="E18" s="85"/>
      <c r="F18" s="86"/>
      <c r="G18" s="86"/>
      <c r="H18" s="86"/>
      <c r="I18" s="86"/>
      <c r="J18" s="42" t="str">
        <f t="shared" ref="J18:J23" si="28">IF(COUNTIF(AC18:AF18,"&gt;1")&gt;0,"泳者重複!!","")</f>
        <v/>
      </c>
      <c r="K18">
        <v>12</v>
      </c>
      <c r="L18" t="str">
        <f>IF(K18&lt;=K$6,VLOOKUP(K18,申込一覧表!BI:BJ,2,0),"")</f>
        <v/>
      </c>
      <c r="M18">
        <f>IF(K18&lt;=K$6,VLOOKUP(K18,申込一覧表!BI:BK,3,0),0)</f>
        <v>0</v>
      </c>
      <c r="N18" s="21" t="str">
        <f t="shared" si="12"/>
        <v/>
      </c>
      <c r="O18" t="str">
        <f>IF(K18&lt;=K$6,VLOOKUP(K18,申込一覧表!BI:BP,8,0),"")</f>
        <v/>
      </c>
      <c r="P18" t="str">
        <f>IF(K18&lt;=K$6,VLOOKUP(K18,申込一覧表!BI:BM,5,0),"")</f>
        <v/>
      </c>
      <c r="Q18">
        <f t="shared" ref="Q18:Q39" si="29">COUNTIF($F$7:$I$13,N18)+COUNTIF($F$26:$I$32,N18)</f>
        <v>56</v>
      </c>
      <c r="R18">
        <f t="shared" ref="R18:R39" si="30">COUNTIF($F$16:$I$23,N18)+COUNTIF($F$35:$I$42,N18)</f>
        <v>64</v>
      </c>
      <c r="S18">
        <f t="shared" ref="S18:S39" si="31">COUNTIF($F$45:$I$52,N18)</f>
        <v>32</v>
      </c>
      <c r="T18">
        <f t="shared" ref="T18:T39" si="32">COUNTIF($F$55:$I$62,_LM7)</f>
        <v>0</v>
      </c>
      <c r="U18" t="str">
        <f t="shared" ref="U18:X23" si="33">IF(F18="","",VLOOKUP(F18,$N$7:$O$131,2,0))</f>
        <v/>
      </c>
      <c r="V18" t="str">
        <f t="shared" si="33"/>
        <v/>
      </c>
      <c r="W18" t="str">
        <f t="shared" si="33"/>
        <v/>
      </c>
      <c r="X18" t="str">
        <f t="shared" si="33"/>
        <v/>
      </c>
      <c r="AC18" t="str">
        <f t="shared" ref="AC18:AF23" si="34">IF(F18="","",VLOOKUP(F18,$N$7:$T$131,5,0))</f>
        <v/>
      </c>
      <c r="AD18" t="str">
        <f t="shared" si="34"/>
        <v/>
      </c>
      <c r="AE18" t="str">
        <f t="shared" si="34"/>
        <v/>
      </c>
      <c r="AF18" t="str">
        <f t="shared" si="34"/>
        <v/>
      </c>
      <c r="AG18">
        <v>12</v>
      </c>
      <c r="AH18" s="157" t="str">
        <f t="shared" si="21"/>
        <v/>
      </c>
      <c r="AI18">
        <f t="shared" ref="AI18:AI23" si="35">IF(AI$6=$AH18,1,0)</f>
        <v>0</v>
      </c>
      <c r="AJ18">
        <f t="shared" si="22"/>
        <v>0</v>
      </c>
      <c r="AK18">
        <f t="shared" si="22"/>
        <v>0</v>
      </c>
      <c r="AL18">
        <f t="shared" si="22"/>
        <v>0</v>
      </c>
      <c r="AM18">
        <f t="shared" si="22"/>
        <v>0</v>
      </c>
      <c r="AN18">
        <f t="shared" si="22"/>
        <v>0</v>
      </c>
      <c r="AO18">
        <f t="shared" si="22"/>
        <v>0</v>
      </c>
      <c r="AP18">
        <f t="shared" si="22"/>
        <v>0</v>
      </c>
      <c r="AS18" t="str">
        <f t="shared" si="23"/>
        <v/>
      </c>
      <c r="AT18" t="str">
        <f t="shared" si="18"/>
        <v/>
      </c>
      <c r="AU18" t="str">
        <f t="shared" si="19"/>
        <v/>
      </c>
      <c r="AV18" t="str">
        <f t="shared" si="20"/>
        <v/>
      </c>
      <c r="AW18" s="4" t="str">
        <f t="shared" si="24"/>
        <v>999:99.99</v>
      </c>
      <c r="AX18" t="str">
        <f t="shared" si="25"/>
        <v/>
      </c>
    </row>
    <row r="19" spans="1:50" ht="14.25" customHeight="1">
      <c r="A19" s="15" t="str">
        <f t="shared" si="27"/>
        <v/>
      </c>
      <c r="B19" s="20" t="str">
        <f>IF(C19="","",リレーオーダー用紙!$N$4)</f>
        <v/>
      </c>
      <c r="C19" s="137"/>
      <c r="D19" s="143" t="str">
        <f t="shared" si="26"/>
        <v/>
      </c>
      <c r="E19" s="85"/>
      <c r="F19" s="86"/>
      <c r="G19" s="86"/>
      <c r="H19" s="86"/>
      <c r="I19" s="86"/>
      <c r="J19" s="42" t="str">
        <f t="shared" si="28"/>
        <v/>
      </c>
      <c r="K19">
        <v>13</v>
      </c>
      <c r="L19" t="str">
        <f>IF(K19&lt;=K$6,VLOOKUP(K19,申込一覧表!BI:BJ,2,0),"")</f>
        <v/>
      </c>
      <c r="M19">
        <f>IF(K19&lt;=K$6,VLOOKUP(K19,申込一覧表!BI:BK,3,0),0)</f>
        <v>0</v>
      </c>
      <c r="N19" s="21" t="str">
        <f t="shared" si="12"/>
        <v/>
      </c>
      <c r="O19" t="str">
        <f>IF(K19&lt;=K$6,VLOOKUP(K19,申込一覧表!BI:BP,8,0),"")</f>
        <v/>
      </c>
      <c r="P19" t="str">
        <f>IF(K19&lt;=K$6,VLOOKUP(K19,申込一覧表!BI:BM,5,0),"")</f>
        <v/>
      </c>
      <c r="Q19">
        <f t="shared" si="29"/>
        <v>56</v>
      </c>
      <c r="R19">
        <f t="shared" si="30"/>
        <v>64</v>
      </c>
      <c r="S19">
        <f t="shared" si="31"/>
        <v>32</v>
      </c>
      <c r="T19">
        <f t="shared" si="32"/>
        <v>0</v>
      </c>
      <c r="U19" t="str">
        <f t="shared" si="33"/>
        <v/>
      </c>
      <c r="V19" t="str">
        <f t="shared" si="33"/>
        <v/>
      </c>
      <c r="W19" t="str">
        <f t="shared" si="33"/>
        <v/>
      </c>
      <c r="X19" t="str">
        <f t="shared" si="33"/>
        <v/>
      </c>
      <c r="AC19" t="str">
        <f t="shared" si="34"/>
        <v/>
      </c>
      <c r="AD19" t="str">
        <f t="shared" si="34"/>
        <v/>
      </c>
      <c r="AE19" t="str">
        <f t="shared" si="34"/>
        <v/>
      </c>
      <c r="AF19" t="str">
        <f t="shared" si="34"/>
        <v/>
      </c>
      <c r="AG19">
        <v>13</v>
      </c>
      <c r="AH19" s="157" t="str">
        <f t="shared" si="21"/>
        <v/>
      </c>
      <c r="AI19">
        <f t="shared" si="35"/>
        <v>0</v>
      </c>
      <c r="AJ19">
        <f t="shared" si="22"/>
        <v>0</v>
      </c>
      <c r="AK19">
        <f t="shared" si="22"/>
        <v>0</v>
      </c>
      <c r="AL19">
        <f t="shared" si="22"/>
        <v>0</v>
      </c>
      <c r="AM19">
        <f t="shared" si="22"/>
        <v>0</v>
      </c>
      <c r="AN19">
        <f t="shared" si="22"/>
        <v>0</v>
      </c>
      <c r="AO19">
        <f t="shared" si="22"/>
        <v>0</v>
      </c>
      <c r="AP19">
        <f t="shared" si="22"/>
        <v>0</v>
      </c>
      <c r="AS19" t="str">
        <f t="shared" si="23"/>
        <v/>
      </c>
      <c r="AT19" t="str">
        <f t="shared" si="18"/>
        <v/>
      </c>
      <c r="AU19" t="str">
        <f t="shared" si="19"/>
        <v/>
      </c>
      <c r="AV19" t="str">
        <f t="shared" si="20"/>
        <v/>
      </c>
      <c r="AW19" s="4" t="str">
        <f t="shared" si="24"/>
        <v>999:99.99</v>
      </c>
      <c r="AX19" t="str">
        <f t="shared" si="25"/>
        <v/>
      </c>
    </row>
    <row r="20" spans="1:50" ht="14.25" customHeight="1">
      <c r="A20" s="15" t="str">
        <f t="shared" si="27"/>
        <v/>
      </c>
      <c r="B20" s="20" t="str">
        <f>IF(C20="","",リレーオーダー用紙!$N$4)</f>
        <v/>
      </c>
      <c r="C20" s="137"/>
      <c r="D20" s="143" t="str">
        <f t="shared" si="26"/>
        <v/>
      </c>
      <c r="E20" s="85"/>
      <c r="F20" s="86"/>
      <c r="G20" s="86"/>
      <c r="H20" s="86"/>
      <c r="I20" s="86"/>
      <c r="J20" s="42" t="str">
        <f t="shared" si="28"/>
        <v/>
      </c>
      <c r="K20">
        <v>14</v>
      </c>
      <c r="L20" t="str">
        <f>IF(K20&lt;=K$6,VLOOKUP(K20,申込一覧表!BI:BJ,2,0),"")</f>
        <v/>
      </c>
      <c r="M20">
        <f>IF(K20&lt;=K$6,VLOOKUP(K20,申込一覧表!BI:BK,3,0),0)</f>
        <v>0</v>
      </c>
      <c r="N20" s="21" t="str">
        <f t="shared" si="12"/>
        <v/>
      </c>
      <c r="O20" t="str">
        <f>IF(K20&lt;=K$6,VLOOKUP(K20,申込一覧表!BI:BP,8,0),"")</f>
        <v/>
      </c>
      <c r="P20" t="str">
        <f>IF(K20&lt;=K$6,VLOOKUP(K20,申込一覧表!BI:BM,5,0),"")</f>
        <v/>
      </c>
      <c r="Q20">
        <f t="shared" si="29"/>
        <v>56</v>
      </c>
      <c r="R20">
        <f t="shared" si="30"/>
        <v>64</v>
      </c>
      <c r="S20">
        <f t="shared" si="31"/>
        <v>32</v>
      </c>
      <c r="T20">
        <f t="shared" si="32"/>
        <v>0</v>
      </c>
      <c r="U20" t="str">
        <f t="shared" si="33"/>
        <v/>
      </c>
      <c r="V20" t="str">
        <f t="shared" si="33"/>
        <v/>
      </c>
      <c r="W20" t="str">
        <f t="shared" si="33"/>
        <v/>
      </c>
      <c r="X20" t="str">
        <f t="shared" si="33"/>
        <v/>
      </c>
      <c r="AC20" t="str">
        <f t="shared" si="34"/>
        <v/>
      </c>
      <c r="AD20" t="str">
        <f t="shared" si="34"/>
        <v/>
      </c>
      <c r="AE20" t="str">
        <f t="shared" si="34"/>
        <v/>
      </c>
      <c r="AF20" t="str">
        <f t="shared" si="34"/>
        <v/>
      </c>
      <c r="AG20">
        <v>14</v>
      </c>
      <c r="AH20" s="157" t="str">
        <f t="shared" si="21"/>
        <v/>
      </c>
      <c r="AI20">
        <f t="shared" si="35"/>
        <v>0</v>
      </c>
      <c r="AJ20">
        <f t="shared" si="22"/>
        <v>0</v>
      </c>
      <c r="AK20">
        <f t="shared" si="22"/>
        <v>0</v>
      </c>
      <c r="AL20">
        <f t="shared" si="22"/>
        <v>0</v>
      </c>
      <c r="AM20">
        <f t="shared" si="22"/>
        <v>0</v>
      </c>
      <c r="AN20">
        <f t="shared" si="22"/>
        <v>0</v>
      </c>
      <c r="AO20">
        <f t="shared" si="22"/>
        <v>0</v>
      </c>
      <c r="AP20">
        <f t="shared" si="22"/>
        <v>0</v>
      </c>
      <c r="AS20" t="str">
        <f t="shared" si="23"/>
        <v/>
      </c>
      <c r="AT20" t="str">
        <f t="shared" si="18"/>
        <v/>
      </c>
      <c r="AU20" t="str">
        <f t="shared" si="19"/>
        <v/>
      </c>
      <c r="AV20" t="str">
        <f t="shared" si="20"/>
        <v/>
      </c>
      <c r="AW20" s="4" t="str">
        <f t="shared" si="24"/>
        <v>999:99.99</v>
      </c>
      <c r="AX20" t="str">
        <f t="shared" si="25"/>
        <v/>
      </c>
    </row>
    <row r="21" spans="1:50" ht="14.25" customHeight="1">
      <c r="A21" s="15" t="str">
        <f t="shared" si="27"/>
        <v/>
      </c>
      <c r="B21" s="20" t="str">
        <f>IF(C21="","",リレーオーダー用紙!$N$4)</f>
        <v/>
      </c>
      <c r="C21" s="137"/>
      <c r="D21" s="143" t="str">
        <f t="shared" si="26"/>
        <v/>
      </c>
      <c r="E21" s="85"/>
      <c r="F21" s="86"/>
      <c r="G21" s="86"/>
      <c r="H21" s="86"/>
      <c r="I21" s="86"/>
      <c r="J21" s="42" t="str">
        <f t="shared" si="28"/>
        <v/>
      </c>
      <c r="K21">
        <v>15</v>
      </c>
      <c r="L21" t="str">
        <f>IF(K21&lt;=K$6,VLOOKUP(K21,申込一覧表!BI:BJ,2,0),"")</f>
        <v/>
      </c>
      <c r="M21">
        <f>IF(K21&lt;=K$6,VLOOKUP(K21,申込一覧表!BI:BK,3,0),0)</f>
        <v>0</v>
      </c>
      <c r="N21" s="21" t="str">
        <f t="shared" si="12"/>
        <v/>
      </c>
      <c r="O21" t="str">
        <f>IF(K21&lt;=K$6,VLOOKUP(K21,申込一覧表!BI:BP,8,0),"")</f>
        <v/>
      </c>
      <c r="P21" t="str">
        <f>IF(K21&lt;=K$6,VLOOKUP(K21,申込一覧表!BI:BM,5,0),"")</f>
        <v/>
      </c>
      <c r="Q21">
        <f t="shared" si="29"/>
        <v>56</v>
      </c>
      <c r="R21">
        <f t="shared" si="30"/>
        <v>64</v>
      </c>
      <c r="S21">
        <f t="shared" si="31"/>
        <v>32</v>
      </c>
      <c r="T21">
        <f t="shared" si="32"/>
        <v>0</v>
      </c>
      <c r="U21" t="str">
        <f t="shared" si="33"/>
        <v/>
      </c>
      <c r="V21" t="str">
        <f t="shared" si="33"/>
        <v/>
      </c>
      <c r="W21" t="str">
        <f t="shared" si="33"/>
        <v/>
      </c>
      <c r="X21" t="str">
        <f t="shared" si="33"/>
        <v/>
      </c>
      <c r="AC21" t="str">
        <f t="shared" si="34"/>
        <v/>
      </c>
      <c r="AD21" t="str">
        <f t="shared" si="34"/>
        <v/>
      </c>
      <c r="AE21" t="str">
        <f t="shared" si="34"/>
        <v/>
      </c>
      <c r="AF21" t="str">
        <f t="shared" si="34"/>
        <v/>
      </c>
      <c r="AG21">
        <v>15</v>
      </c>
      <c r="AH21" s="157" t="str">
        <f t="shared" si="21"/>
        <v/>
      </c>
      <c r="AI21">
        <f t="shared" si="35"/>
        <v>0</v>
      </c>
      <c r="AJ21">
        <f t="shared" si="22"/>
        <v>0</v>
      </c>
      <c r="AK21">
        <f t="shared" si="22"/>
        <v>0</v>
      </c>
      <c r="AL21">
        <f t="shared" si="22"/>
        <v>0</v>
      </c>
      <c r="AM21">
        <f t="shared" si="22"/>
        <v>0</v>
      </c>
      <c r="AN21">
        <f t="shared" si="22"/>
        <v>0</v>
      </c>
      <c r="AO21">
        <f t="shared" si="22"/>
        <v>0</v>
      </c>
      <c r="AP21">
        <f t="shared" si="22"/>
        <v>0</v>
      </c>
      <c r="AS21" t="str">
        <f t="shared" si="23"/>
        <v/>
      </c>
      <c r="AT21" t="str">
        <f t="shared" si="18"/>
        <v/>
      </c>
      <c r="AU21" t="str">
        <f t="shared" si="19"/>
        <v/>
      </c>
      <c r="AV21" t="str">
        <f t="shared" si="20"/>
        <v/>
      </c>
      <c r="AW21" s="4" t="str">
        <f t="shared" si="24"/>
        <v>999:99.99</v>
      </c>
      <c r="AX21" t="str">
        <f t="shared" si="25"/>
        <v/>
      </c>
    </row>
    <row r="22" spans="1:50" ht="14.25" customHeight="1">
      <c r="A22" s="15" t="str">
        <f t="shared" si="27"/>
        <v/>
      </c>
      <c r="B22" s="20" t="str">
        <f>IF(C22="","",リレーオーダー用紙!$N$4)</f>
        <v/>
      </c>
      <c r="C22" s="137"/>
      <c r="D22" s="143" t="str">
        <f t="shared" si="26"/>
        <v/>
      </c>
      <c r="E22" s="85"/>
      <c r="F22" s="86"/>
      <c r="G22" s="86"/>
      <c r="H22" s="86"/>
      <c r="I22" s="86"/>
      <c r="J22" s="42" t="str">
        <f t="shared" si="28"/>
        <v/>
      </c>
      <c r="K22">
        <v>16</v>
      </c>
      <c r="L22" t="str">
        <f>IF(K22&lt;=K$6,VLOOKUP(K22,申込一覧表!BI:BJ,2,0),"")</f>
        <v/>
      </c>
      <c r="M22">
        <f>IF(K22&lt;=K$6,VLOOKUP(K22,申込一覧表!BI:BK,3,0),0)</f>
        <v>0</v>
      </c>
      <c r="N22" s="21" t="str">
        <f t="shared" si="12"/>
        <v/>
      </c>
      <c r="O22" t="str">
        <f>IF(K22&lt;=K$6,VLOOKUP(K22,申込一覧表!BI:BP,8,0),"")</f>
        <v/>
      </c>
      <c r="P22" t="str">
        <f>IF(K22&lt;=K$6,VLOOKUP(K22,申込一覧表!BI:BM,5,0),"")</f>
        <v/>
      </c>
      <c r="Q22">
        <f t="shared" si="29"/>
        <v>56</v>
      </c>
      <c r="R22">
        <f t="shared" si="30"/>
        <v>64</v>
      </c>
      <c r="S22">
        <f t="shared" si="31"/>
        <v>32</v>
      </c>
      <c r="T22">
        <f t="shared" si="32"/>
        <v>0</v>
      </c>
      <c r="U22" t="str">
        <f t="shared" si="33"/>
        <v/>
      </c>
      <c r="V22" t="str">
        <f t="shared" si="33"/>
        <v/>
      </c>
      <c r="W22" t="str">
        <f t="shared" si="33"/>
        <v/>
      </c>
      <c r="X22" t="str">
        <f t="shared" si="33"/>
        <v/>
      </c>
      <c r="AC22" t="str">
        <f t="shared" si="34"/>
        <v/>
      </c>
      <c r="AD22" t="str">
        <f t="shared" si="34"/>
        <v/>
      </c>
      <c r="AE22" t="str">
        <f t="shared" si="34"/>
        <v/>
      </c>
      <c r="AF22" t="str">
        <f t="shared" si="34"/>
        <v/>
      </c>
      <c r="AG22">
        <v>16</v>
      </c>
      <c r="AH22" s="157" t="str">
        <f t="shared" si="21"/>
        <v/>
      </c>
      <c r="AI22">
        <f t="shared" si="35"/>
        <v>0</v>
      </c>
      <c r="AJ22">
        <f t="shared" si="22"/>
        <v>0</v>
      </c>
      <c r="AK22">
        <f t="shared" si="22"/>
        <v>0</v>
      </c>
      <c r="AL22">
        <f t="shared" si="22"/>
        <v>0</v>
      </c>
      <c r="AM22">
        <f t="shared" si="22"/>
        <v>0</v>
      </c>
      <c r="AN22">
        <f t="shared" si="22"/>
        <v>0</v>
      </c>
      <c r="AO22">
        <f t="shared" si="22"/>
        <v>0</v>
      </c>
      <c r="AP22">
        <f t="shared" si="22"/>
        <v>0</v>
      </c>
      <c r="AS22" t="str">
        <f t="shared" si="23"/>
        <v/>
      </c>
      <c r="AT22" t="str">
        <f t="shared" si="18"/>
        <v/>
      </c>
      <c r="AU22" t="str">
        <f t="shared" si="19"/>
        <v/>
      </c>
      <c r="AV22" t="str">
        <f t="shared" si="20"/>
        <v/>
      </c>
      <c r="AW22" s="4" t="str">
        <f t="shared" si="24"/>
        <v>999:99.99</v>
      </c>
      <c r="AX22" t="str">
        <f t="shared" si="25"/>
        <v/>
      </c>
    </row>
    <row r="23" spans="1:50" ht="14.25" hidden="1" customHeight="1">
      <c r="A23" s="15" t="str">
        <f t="shared" si="27"/>
        <v/>
      </c>
      <c r="B23" s="20" t="str">
        <f>IF(C23="","",リレーオーダー用紙!$N$4)</f>
        <v/>
      </c>
      <c r="C23" s="137"/>
      <c r="D23" s="143" t="str">
        <f t="shared" ref="D23" si="36">IF(C23="","","100m")</f>
        <v/>
      </c>
      <c r="E23" s="85"/>
      <c r="F23" s="86"/>
      <c r="G23" s="86"/>
      <c r="H23" s="86"/>
      <c r="I23" s="86"/>
      <c r="J23" s="42" t="str">
        <f t="shared" si="28"/>
        <v/>
      </c>
      <c r="K23">
        <v>17</v>
      </c>
      <c r="L23" t="str">
        <f>IF(K23&lt;=K$6,VLOOKUP(K23,申込一覧表!BI:BJ,2,0),"")</f>
        <v/>
      </c>
      <c r="M23">
        <f>IF(K23&lt;=K$6,VLOOKUP(K23,申込一覧表!BI:BK,3,0),0)</f>
        <v>0</v>
      </c>
      <c r="N23" s="21" t="str">
        <f t="shared" si="12"/>
        <v/>
      </c>
      <c r="O23" t="str">
        <f>IF(K23&lt;=K$6,VLOOKUP(K23,申込一覧表!BI:BP,8,0),"")</f>
        <v/>
      </c>
      <c r="P23" t="str">
        <f>IF(K23&lt;=K$6,VLOOKUP(K23,申込一覧表!BI:BM,5,0),"")</f>
        <v/>
      </c>
      <c r="Q23">
        <f t="shared" si="29"/>
        <v>56</v>
      </c>
      <c r="R23">
        <f t="shared" si="30"/>
        <v>64</v>
      </c>
      <c r="S23">
        <f t="shared" si="31"/>
        <v>32</v>
      </c>
      <c r="T23">
        <f t="shared" si="32"/>
        <v>0</v>
      </c>
      <c r="U23" t="str">
        <f t="shared" si="33"/>
        <v/>
      </c>
      <c r="V23" t="str">
        <f t="shared" si="33"/>
        <v/>
      </c>
      <c r="W23" t="str">
        <f t="shared" si="33"/>
        <v/>
      </c>
      <c r="X23" t="str">
        <f t="shared" si="33"/>
        <v/>
      </c>
      <c r="AC23" t="str">
        <f t="shared" si="34"/>
        <v/>
      </c>
      <c r="AD23" t="str">
        <f t="shared" si="34"/>
        <v/>
      </c>
      <c r="AE23" t="str">
        <f t="shared" si="34"/>
        <v/>
      </c>
      <c r="AF23" t="str">
        <f t="shared" si="34"/>
        <v/>
      </c>
      <c r="AG23">
        <v>17</v>
      </c>
      <c r="AH23" s="108" t="str">
        <f t="shared" ref="AH23" si="37">IF(C23="","",IF(C23="Ｓ","1",IF(C23="Ａ","2",IF(C23="Ｂ","3",IF(C23="Ｃ","4",IF(C23="Ｄ","5",IF(C23="Ｅ","6",IF(C23="ＤＣ","7","8"))))))))</f>
        <v/>
      </c>
      <c r="AI23">
        <f t="shared" si="35"/>
        <v>0</v>
      </c>
      <c r="AJ23">
        <f t="shared" si="22"/>
        <v>0</v>
      </c>
      <c r="AK23">
        <f t="shared" si="22"/>
        <v>0</v>
      </c>
      <c r="AL23">
        <f t="shared" si="22"/>
        <v>0</v>
      </c>
      <c r="AM23">
        <f t="shared" si="22"/>
        <v>0</v>
      </c>
      <c r="AN23">
        <f t="shared" si="22"/>
        <v>0</v>
      </c>
      <c r="AO23">
        <f t="shared" si="22"/>
        <v>0</v>
      </c>
      <c r="AP23">
        <f t="shared" si="22"/>
        <v>0</v>
      </c>
      <c r="AS23" t="str">
        <f t="shared" si="23"/>
        <v/>
      </c>
      <c r="AT23" t="str">
        <f t="shared" si="18"/>
        <v/>
      </c>
      <c r="AU23" t="str">
        <f t="shared" si="19"/>
        <v/>
      </c>
      <c r="AV23" t="str">
        <f t="shared" si="20"/>
        <v/>
      </c>
      <c r="AW23" s="4" t="str">
        <f t="shared" si="24"/>
        <v>999:99.99</v>
      </c>
      <c r="AX23" t="str">
        <f t="shared" si="25"/>
        <v/>
      </c>
    </row>
    <row r="24" spans="1:50" ht="14.25" customHeight="1">
      <c r="A24" s="23"/>
      <c r="B24" s="24"/>
      <c r="C24" s="107"/>
      <c r="D24" s="25"/>
      <c r="E24" s="26"/>
      <c r="F24" s="27"/>
      <c r="G24" s="27"/>
      <c r="H24" s="27"/>
      <c r="I24" s="27"/>
      <c r="J24" s="27"/>
      <c r="K24">
        <v>18</v>
      </c>
      <c r="L24" t="str">
        <f>IF(K24&lt;=K$6,VLOOKUP(K24,申込一覧表!BI:BJ,2,0),"")</f>
        <v/>
      </c>
      <c r="M24">
        <f>IF(K24&lt;=K$6,VLOOKUP(K24,申込一覧表!BI:BK,3,0),0)</f>
        <v>0</v>
      </c>
      <c r="N24" s="21" t="str">
        <f t="shared" si="12"/>
        <v/>
      </c>
      <c r="O24" t="str">
        <f>IF(K24&lt;=K$6,VLOOKUP(K24,申込一覧表!BI:BP,8,0),"")</f>
        <v/>
      </c>
      <c r="P24" t="str">
        <f>IF(K24&lt;=K$6,VLOOKUP(K24,申込一覧表!BI:BM,5,0),"")</f>
        <v/>
      </c>
      <c r="Q24">
        <f t="shared" si="29"/>
        <v>56</v>
      </c>
      <c r="R24">
        <f t="shared" si="30"/>
        <v>64</v>
      </c>
      <c r="S24">
        <f t="shared" si="31"/>
        <v>32</v>
      </c>
      <c r="T24">
        <f t="shared" si="32"/>
        <v>0</v>
      </c>
      <c r="AG24">
        <v>18</v>
      </c>
      <c r="AH24" s="108" t="str">
        <f t="shared" ref="AH24:AH63" si="38">IF(C24="","",IF(C24="3～4歳","7",IF(C24="5～6歳","8","9")))</f>
        <v/>
      </c>
      <c r="AI24">
        <f>SUM(AI16:AI23)</f>
        <v>0</v>
      </c>
      <c r="AJ24">
        <f t="shared" ref="AJ24:AP24" si="39">SUM(AJ16:AJ23)</f>
        <v>0</v>
      </c>
      <c r="AK24">
        <f t="shared" si="39"/>
        <v>0</v>
      </c>
      <c r="AL24">
        <f t="shared" si="39"/>
        <v>0</v>
      </c>
      <c r="AM24">
        <f t="shared" si="39"/>
        <v>0</v>
      </c>
      <c r="AN24">
        <f t="shared" si="39"/>
        <v>0</v>
      </c>
      <c r="AO24">
        <f t="shared" si="39"/>
        <v>0</v>
      </c>
      <c r="AP24">
        <f t="shared" si="39"/>
        <v>0</v>
      </c>
      <c r="AQ24">
        <f>MAX(AI24:AP24)</f>
        <v>0</v>
      </c>
      <c r="AR24">
        <f>SUM(AI24:AP24)</f>
        <v>0</v>
      </c>
      <c r="AS24" t="str">
        <f t="shared" si="23"/>
        <v/>
      </c>
      <c r="AT24" t="str">
        <f t="shared" si="18"/>
        <v/>
      </c>
      <c r="AU24" t="str">
        <f t="shared" si="19"/>
        <v/>
      </c>
      <c r="AV24" t="str">
        <f t="shared" si="20"/>
        <v/>
      </c>
      <c r="AW24" s="4"/>
      <c r="AX24" t="str">
        <f t="shared" si="25"/>
        <v/>
      </c>
    </row>
    <row r="25" spans="1:50" s="13" customFormat="1" ht="14.25" customHeight="1">
      <c r="A25" s="28" t="s">
        <v>51</v>
      </c>
      <c r="B25" s="18"/>
      <c r="C25" s="18"/>
      <c r="D25" s="18"/>
      <c r="E25" s="18"/>
      <c r="F25" s="19"/>
      <c r="G25" s="18"/>
      <c r="H25" s="18"/>
      <c r="I25" s="18"/>
      <c r="K25">
        <v>19</v>
      </c>
      <c r="L25" t="str">
        <f>IF(K25&lt;=K$6,VLOOKUP(K25,申込一覧表!BI:BJ,2,0),"")</f>
        <v/>
      </c>
      <c r="M25">
        <f>IF(K25&lt;=K$6,VLOOKUP(K25,申込一覧表!BI:BK,3,0),0)</f>
        <v>0</v>
      </c>
      <c r="N25" s="21" t="str">
        <f t="shared" si="12"/>
        <v/>
      </c>
      <c r="O25" t="str">
        <f>IF(K25&lt;=K$6,VLOOKUP(K25,申込一覧表!BI:BP,8,0),"")</f>
        <v/>
      </c>
      <c r="P25" t="str">
        <f>IF(K25&lt;=K$6,VLOOKUP(K25,申込一覧表!BI:BM,5,0),"")</f>
        <v/>
      </c>
      <c r="Q25">
        <f t="shared" si="29"/>
        <v>56</v>
      </c>
      <c r="R25">
        <f t="shared" si="30"/>
        <v>64</v>
      </c>
      <c r="S25">
        <f t="shared" si="31"/>
        <v>32</v>
      </c>
      <c r="T25">
        <f t="shared" si="32"/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>
        <v>19</v>
      </c>
      <c r="AS25"/>
      <c r="AT25" t="str">
        <f t="shared" si="18"/>
        <v/>
      </c>
      <c r="AU25" t="str">
        <f t="shared" si="19"/>
        <v/>
      </c>
      <c r="AV25" t="str">
        <f t="shared" si="20"/>
        <v/>
      </c>
      <c r="AW25" s="4"/>
    </row>
    <row r="26" spans="1:50" ht="14.25" customHeight="1">
      <c r="A26" s="15" t="str">
        <f>IF(B26="","",1)</f>
        <v/>
      </c>
      <c r="B26" s="20" t="str">
        <f>IF(C26="","",リレーオーダー用紙!$N$4)</f>
        <v/>
      </c>
      <c r="C26" s="138"/>
      <c r="D26" s="143" t="str">
        <f>IF(C26="","","200m")</f>
        <v/>
      </c>
      <c r="E26" s="87"/>
      <c r="F26" s="88"/>
      <c r="G26" s="88"/>
      <c r="H26" s="88"/>
      <c r="I26" s="88"/>
      <c r="J26" s="42" t="str">
        <f>IF(COUNTIF(AC26:AF26,"&gt;1")&gt;0,"泳者重複!!","")</f>
        <v/>
      </c>
      <c r="K26">
        <v>20</v>
      </c>
      <c r="L26" t="str">
        <f>IF(K26&lt;=K$6,VLOOKUP(K26,申込一覧表!BI:BJ,2,0),"")</f>
        <v/>
      </c>
      <c r="M26">
        <f>IF(K26&lt;=K$6,VLOOKUP(K26,申込一覧表!BI:BK,3,0),0)</f>
        <v>0</v>
      </c>
      <c r="N26" s="21" t="str">
        <f t="shared" si="12"/>
        <v/>
      </c>
      <c r="O26" t="str">
        <f>IF(K26&lt;=K$6,VLOOKUP(K26,申込一覧表!BI:BP,8,0),"")</f>
        <v/>
      </c>
      <c r="P26" t="str">
        <f>IF(K26&lt;=K$6,VLOOKUP(K26,申込一覧表!BI:BM,5,0),"")</f>
        <v/>
      </c>
      <c r="Q26">
        <f t="shared" si="29"/>
        <v>56</v>
      </c>
      <c r="R26">
        <f t="shared" si="30"/>
        <v>64</v>
      </c>
      <c r="S26">
        <f t="shared" si="31"/>
        <v>32</v>
      </c>
      <c r="T26">
        <f t="shared" si="32"/>
        <v>0</v>
      </c>
      <c r="U26" t="str">
        <f t="shared" ref="U26:X32" si="40">IF(F26="","",VLOOKUP(F26,$N$7:$O$131,2,0))</f>
        <v/>
      </c>
      <c r="V26" t="str">
        <f t="shared" si="40"/>
        <v/>
      </c>
      <c r="W26" t="str">
        <f t="shared" si="40"/>
        <v/>
      </c>
      <c r="X26" t="str">
        <f t="shared" si="40"/>
        <v/>
      </c>
      <c r="AC26" t="str">
        <f t="shared" ref="AC26:AF32" si="41">IF(F26="","",VLOOKUP(F26,$N$7:$T$131,4,0))</f>
        <v/>
      </c>
      <c r="AD26" t="str">
        <f t="shared" si="41"/>
        <v/>
      </c>
      <c r="AE26" t="str">
        <f t="shared" si="41"/>
        <v/>
      </c>
      <c r="AF26" t="str">
        <f t="shared" si="41"/>
        <v/>
      </c>
      <c r="AG26">
        <v>20</v>
      </c>
      <c r="AH26" s="157" t="str">
        <f t="shared" ref="AH26:AH32" si="42">IF(C26="","",VLOOKUP(C26,$BA$6:$BC$11,3,0))</f>
        <v/>
      </c>
      <c r="AI26">
        <f>IF(AI$6=$AH26,1,0)</f>
        <v>0</v>
      </c>
      <c r="AJ26">
        <f t="shared" ref="AJ26:AP32" si="43">IF(AJ$6=$AH26,1,0)</f>
        <v>0</v>
      </c>
      <c r="AK26">
        <f t="shared" si="43"/>
        <v>0</v>
      </c>
      <c r="AL26">
        <f t="shared" si="43"/>
        <v>0</v>
      </c>
      <c r="AM26">
        <f t="shared" si="43"/>
        <v>0</v>
      </c>
      <c r="AN26">
        <f t="shared" si="43"/>
        <v>0</v>
      </c>
      <c r="AO26">
        <f t="shared" si="43"/>
        <v>0</v>
      </c>
      <c r="AP26">
        <f t="shared" si="43"/>
        <v>0</v>
      </c>
      <c r="AS26" t="str">
        <f t="shared" ref="AS26:AS33" si="44">IF(F26="","",VLOOKUP(F26,$N$7:$AG$130,20,0))</f>
        <v/>
      </c>
      <c r="AT26" t="str">
        <f t="shared" si="18"/>
        <v/>
      </c>
      <c r="AU26" t="str">
        <f t="shared" si="19"/>
        <v/>
      </c>
      <c r="AV26" t="str">
        <f t="shared" si="20"/>
        <v/>
      </c>
      <c r="AW26" s="4" t="str">
        <f t="shared" ref="AW26:AW32" si="45">IF(E26="","999:99.99"," "&amp;LEFT(RIGHT("        "&amp;TEXT(E26,"0.00"),7),2)&amp;":"&amp;RIGHT(TEXT(E26,"0.00"),5))</f>
        <v>999:99.99</v>
      </c>
      <c r="AX26" t="str">
        <f t="shared" ref="AX26:AX32" si="46">LEFT(D26,3)</f>
        <v/>
      </c>
    </row>
    <row r="27" spans="1:50" ht="14.25" customHeight="1">
      <c r="A27" s="15" t="str">
        <f>IF(B27="","",A26+1)</f>
        <v/>
      </c>
      <c r="B27" s="20" t="str">
        <f>IF(C27="","",リレーオーダー用紙!$N$4)</f>
        <v/>
      </c>
      <c r="C27" s="138"/>
      <c r="D27" s="143" t="str">
        <f t="shared" ref="D27:D32" si="47">IF(C27="","","200m")</f>
        <v/>
      </c>
      <c r="E27" s="87"/>
      <c r="F27" s="88"/>
      <c r="G27" s="88"/>
      <c r="H27" s="88"/>
      <c r="I27" s="88"/>
      <c r="J27" s="42" t="str">
        <f t="shared" ref="J27:J32" si="48">IF(COUNTIF(AC27:AF27,"&gt;1")&gt;0,"泳者重複!!","")</f>
        <v/>
      </c>
      <c r="K27">
        <v>21</v>
      </c>
      <c r="L27" t="str">
        <f>IF(K27&lt;=K$6,VLOOKUP(K27,申込一覧表!BI:BJ,2,0),"")</f>
        <v/>
      </c>
      <c r="M27">
        <f>IF(K27&lt;=K$6,VLOOKUP(K27,申込一覧表!BI:BK,3,0),0)</f>
        <v>0</v>
      </c>
      <c r="N27" s="21" t="str">
        <f t="shared" si="12"/>
        <v/>
      </c>
      <c r="O27" t="str">
        <f>IF(K27&lt;=K$6,VLOOKUP(K27,申込一覧表!BI:BP,8,0),"")</f>
        <v/>
      </c>
      <c r="P27" t="str">
        <f>IF(K27&lt;=K$6,VLOOKUP(K27,申込一覧表!BI:BM,5,0),"")</f>
        <v/>
      </c>
      <c r="Q27">
        <f t="shared" si="29"/>
        <v>56</v>
      </c>
      <c r="R27">
        <f t="shared" si="30"/>
        <v>64</v>
      </c>
      <c r="S27">
        <f t="shared" si="31"/>
        <v>32</v>
      </c>
      <c r="T27">
        <f t="shared" si="32"/>
        <v>0</v>
      </c>
      <c r="U27" t="str">
        <f t="shared" si="40"/>
        <v/>
      </c>
      <c r="V27" t="str">
        <f t="shared" si="40"/>
        <v/>
      </c>
      <c r="W27" t="str">
        <f t="shared" si="40"/>
        <v/>
      </c>
      <c r="X27" t="str">
        <f t="shared" si="40"/>
        <v/>
      </c>
      <c r="AC27" t="str">
        <f t="shared" si="41"/>
        <v/>
      </c>
      <c r="AD27" t="str">
        <f t="shared" si="41"/>
        <v/>
      </c>
      <c r="AE27" t="str">
        <f t="shared" si="41"/>
        <v/>
      </c>
      <c r="AF27" t="str">
        <f t="shared" si="41"/>
        <v/>
      </c>
      <c r="AG27">
        <v>21</v>
      </c>
      <c r="AH27" s="157" t="str">
        <f t="shared" si="42"/>
        <v/>
      </c>
      <c r="AI27">
        <f t="shared" ref="AI27:AI32" si="49">IF(AI$6=$AH27,1,0)</f>
        <v>0</v>
      </c>
      <c r="AJ27">
        <f t="shared" si="43"/>
        <v>0</v>
      </c>
      <c r="AK27">
        <f t="shared" si="43"/>
        <v>0</v>
      </c>
      <c r="AL27">
        <f t="shared" si="43"/>
        <v>0</v>
      </c>
      <c r="AM27">
        <f t="shared" si="43"/>
        <v>0</v>
      </c>
      <c r="AN27">
        <f t="shared" si="43"/>
        <v>0</v>
      </c>
      <c r="AO27">
        <f t="shared" si="43"/>
        <v>0</v>
      </c>
      <c r="AP27">
        <f t="shared" si="43"/>
        <v>0</v>
      </c>
      <c r="AS27" t="str">
        <f t="shared" si="44"/>
        <v/>
      </c>
      <c r="AT27" t="str">
        <f t="shared" si="18"/>
        <v/>
      </c>
      <c r="AU27" t="str">
        <f t="shared" si="19"/>
        <v/>
      </c>
      <c r="AV27" t="str">
        <f t="shared" si="20"/>
        <v/>
      </c>
      <c r="AW27" s="4" t="str">
        <f t="shared" si="45"/>
        <v>999:99.99</v>
      </c>
      <c r="AX27" t="str">
        <f t="shared" si="46"/>
        <v/>
      </c>
    </row>
    <row r="28" spans="1:50" ht="14.25" customHeight="1">
      <c r="A28" s="15" t="str">
        <f t="shared" ref="A28:A32" si="50">IF(B28="","",A27+1)</f>
        <v/>
      </c>
      <c r="B28" s="20" t="str">
        <f>IF(C28="","",リレーオーダー用紙!$N$4)</f>
        <v/>
      </c>
      <c r="C28" s="138"/>
      <c r="D28" s="143" t="str">
        <f t="shared" si="47"/>
        <v/>
      </c>
      <c r="E28" s="87"/>
      <c r="F28" s="88"/>
      <c r="G28" s="88"/>
      <c r="H28" s="88"/>
      <c r="I28" s="88"/>
      <c r="J28" s="42" t="str">
        <f t="shared" si="48"/>
        <v/>
      </c>
      <c r="K28">
        <v>22</v>
      </c>
      <c r="L28" t="str">
        <f>IF(K28&lt;=K$6,VLOOKUP(K28,申込一覧表!BI:BJ,2,0),"")</f>
        <v/>
      </c>
      <c r="M28">
        <f>IF(K28&lt;=K$6,VLOOKUP(K28,申込一覧表!BI:BK,3,0),0)</f>
        <v>0</v>
      </c>
      <c r="N28" s="21" t="str">
        <f t="shared" si="12"/>
        <v/>
      </c>
      <c r="O28" t="str">
        <f>IF(K28&lt;=K$6,VLOOKUP(K28,申込一覧表!BI:BP,8,0),"")</f>
        <v/>
      </c>
      <c r="P28" t="str">
        <f>IF(K28&lt;=K$6,VLOOKUP(K28,申込一覧表!BI:BM,5,0),"")</f>
        <v/>
      </c>
      <c r="Q28">
        <f t="shared" si="29"/>
        <v>56</v>
      </c>
      <c r="R28">
        <f t="shared" si="30"/>
        <v>64</v>
      </c>
      <c r="S28">
        <f t="shared" si="31"/>
        <v>32</v>
      </c>
      <c r="T28">
        <f t="shared" si="32"/>
        <v>0</v>
      </c>
      <c r="U28" t="str">
        <f t="shared" si="40"/>
        <v/>
      </c>
      <c r="V28" t="str">
        <f t="shared" si="40"/>
        <v/>
      </c>
      <c r="W28" t="str">
        <f t="shared" si="40"/>
        <v/>
      </c>
      <c r="X28" t="str">
        <f t="shared" si="40"/>
        <v/>
      </c>
      <c r="AC28" t="str">
        <f t="shared" si="41"/>
        <v/>
      </c>
      <c r="AD28" t="str">
        <f t="shared" si="41"/>
        <v/>
      </c>
      <c r="AE28" t="str">
        <f t="shared" si="41"/>
        <v/>
      </c>
      <c r="AF28" t="str">
        <f t="shared" si="41"/>
        <v/>
      </c>
      <c r="AG28">
        <v>22</v>
      </c>
      <c r="AH28" s="157" t="str">
        <f t="shared" si="42"/>
        <v/>
      </c>
      <c r="AI28">
        <f t="shared" si="49"/>
        <v>0</v>
      </c>
      <c r="AJ28">
        <f t="shared" si="43"/>
        <v>0</v>
      </c>
      <c r="AK28">
        <f t="shared" si="43"/>
        <v>0</v>
      </c>
      <c r="AL28">
        <f t="shared" si="43"/>
        <v>0</v>
      </c>
      <c r="AM28">
        <f t="shared" si="43"/>
        <v>0</v>
      </c>
      <c r="AN28">
        <f t="shared" si="43"/>
        <v>0</v>
      </c>
      <c r="AO28">
        <f t="shared" si="43"/>
        <v>0</v>
      </c>
      <c r="AP28">
        <f t="shared" si="43"/>
        <v>0</v>
      </c>
      <c r="AS28" t="str">
        <f t="shared" si="44"/>
        <v/>
      </c>
      <c r="AT28" t="str">
        <f t="shared" si="18"/>
        <v/>
      </c>
      <c r="AU28" t="str">
        <f t="shared" si="19"/>
        <v/>
      </c>
      <c r="AV28" t="str">
        <f t="shared" si="20"/>
        <v/>
      </c>
      <c r="AW28" s="4" t="str">
        <f t="shared" si="45"/>
        <v>999:99.99</v>
      </c>
      <c r="AX28" t="str">
        <f t="shared" si="46"/>
        <v/>
      </c>
    </row>
    <row r="29" spans="1:50" ht="14.25" customHeight="1">
      <c r="A29" s="15" t="str">
        <f t="shared" si="50"/>
        <v/>
      </c>
      <c r="B29" s="20" t="str">
        <f>IF(C29="","",リレーオーダー用紙!$N$4)</f>
        <v/>
      </c>
      <c r="C29" s="138"/>
      <c r="D29" s="143" t="str">
        <f t="shared" si="47"/>
        <v/>
      </c>
      <c r="E29" s="87"/>
      <c r="F29" s="88"/>
      <c r="G29" s="88"/>
      <c r="H29" s="88"/>
      <c r="I29" s="88"/>
      <c r="J29" s="42" t="str">
        <f t="shared" si="48"/>
        <v/>
      </c>
      <c r="K29">
        <v>23</v>
      </c>
      <c r="L29" t="str">
        <f>IF(K29&lt;=K$6,VLOOKUP(K29,申込一覧表!BI:BJ,2,0),"")</f>
        <v/>
      </c>
      <c r="M29">
        <f>IF(K29&lt;=K$6,VLOOKUP(K29,申込一覧表!BI:BK,3,0),0)</f>
        <v>0</v>
      </c>
      <c r="N29" s="21" t="str">
        <f t="shared" si="12"/>
        <v/>
      </c>
      <c r="O29" t="str">
        <f>IF(K29&lt;=K$6,VLOOKUP(K29,申込一覧表!BI:BP,8,0),"")</f>
        <v/>
      </c>
      <c r="P29" t="str">
        <f>IF(K29&lt;=K$6,VLOOKUP(K29,申込一覧表!BI:BM,5,0),"")</f>
        <v/>
      </c>
      <c r="Q29">
        <f t="shared" si="29"/>
        <v>56</v>
      </c>
      <c r="R29">
        <f t="shared" si="30"/>
        <v>64</v>
      </c>
      <c r="S29">
        <f t="shared" si="31"/>
        <v>32</v>
      </c>
      <c r="T29">
        <f t="shared" si="32"/>
        <v>0</v>
      </c>
      <c r="U29" t="str">
        <f t="shared" si="40"/>
        <v/>
      </c>
      <c r="V29" t="str">
        <f t="shared" si="40"/>
        <v/>
      </c>
      <c r="W29" t="str">
        <f t="shared" si="40"/>
        <v/>
      </c>
      <c r="X29" t="str">
        <f t="shared" si="40"/>
        <v/>
      </c>
      <c r="AC29" t="str">
        <f t="shared" si="41"/>
        <v/>
      </c>
      <c r="AD29" t="str">
        <f t="shared" si="41"/>
        <v/>
      </c>
      <c r="AE29" t="str">
        <f t="shared" si="41"/>
        <v/>
      </c>
      <c r="AF29" t="str">
        <f t="shared" si="41"/>
        <v/>
      </c>
      <c r="AG29">
        <v>23</v>
      </c>
      <c r="AH29" s="157" t="str">
        <f t="shared" si="42"/>
        <v/>
      </c>
      <c r="AI29">
        <f t="shared" si="49"/>
        <v>0</v>
      </c>
      <c r="AJ29">
        <f t="shared" si="43"/>
        <v>0</v>
      </c>
      <c r="AK29">
        <f t="shared" si="43"/>
        <v>0</v>
      </c>
      <c r="AL29">
        <f t="shared" si="43"/>
        <v>0</v>
      </c>
      <c r="AM29">
        <f t="shared" si="43"/>
        <v>0</v>
      </c>
      <c r="AN29">
        <f t="shared" si="43"/>
        <v>0</v>
      </c>
      <c r="AO29">
        <f t="shared" si="43"/>
        <v>0</v>
      </c>
      <c r="AP29">
        <f t="shared" si="43"/>
        <v>0</v>
      </c>
      <c r="AS29" t="str">
        <f t="shared" si="44"/>
        <v/>
      </c>
      <c r="AT29" t="str">
        <f t="shared" si="18"/>
        <v/>
      </c>
      <c r="AU29" t="str">
        <f t="shared" si="19"/>
        <v/>
      </c>
      <c r="AV29" t="str">
        <f t="shared" si="20"/>
        <v/>
      </c>
      <c r="AW29" s="4" t="str">
        <f t="shared" si="45"/>
        <v>999:99.99</v>
      </c>
      <c r="AX29" t="str">
        <f t="shared" si="46"/>
        <v/>
      </c>
    </row>
    <row r="30" spans="1:50" ht="14.25" customHeight="1">
      <c r="A30" s="15" t="str">
        <f t="shared" si="50"/>
        <v/>
      </c>
      <c r="B30" s="20" t="str">
        <f>IF(C30="","",リレーオーダー用紙!$N$4)</f>
        <v/>
      </c>
      <c r="C30" s="138"/>
      <c r="D30" s="143" t="str">
        <f t="shared" si="47"/>
        <v/>
      </c>
      <c r="E30" s="87"/>
      <c r="F30" s="88"/>
      <c r="G30" s="88"/>
      <c r="H30" s="88"/>
      <c r="I30" s="88"/>
      <c r="J30" s="42" t="str">
        <f t="shared" si="48"/>
        <v/>
      </c>
      <c r="K30">
        <v>24</v>
      </c>
      <c r="L30" t="str">
        <f>IF(K30&lt;=K$6,VLOOKUP(K30,申込一覧表!BI:BJ,2,0),"")</f>
        <v/>
      </c>
      <c r="M30">
        <f>IF(K30&lt;=K$6,VLOOKUP(K30,申込一覧表!BI:BK,3,0),0)</f>
        <v>0</v>
      </c>
      <c r="N30" s="21" t="str">
        <f t="shared" si="12"/>
        <v/>
      </c>
      <c r="O30" t="str">
        <f>IF(K30&lt;=K$6,VLOOKUP(K30,申込一覧表!BI:BP,8,0),"")</f>
        <v/>
      </c>
      <c r="P30" t="str">
        <f>IF(K30&lt;=K$6,VLOOKUP(K30,申込一覧表!BI:BM,5,0),"")</f>
        <v/>
      </c>
      <c r="Q30">
        <f t="shared" si="29"/>
        <v>56</v>
      </c>
      <c r="R30">
        <f t="shared" si="30"/>
        <v>64</v>
      </c>
      <c r="S30">
        <f t="shared" si="31"/>
        <v>32</v>
      </c>
      <c r="T30">
        <f t="shared" si="32"/>
        <v>0</v>
      </c>
      <c r="U30" t="str">
        <f t="shared" si="40"/>
        <v/>
      </c>
      <c r="V30" t="str">
        <f t="shared" si="40"/>
        <v/>
      </c>
      <c r="W30" t="str">
        <f t="shared" si="40"/>
        <v/>
      </c>
      <c r="X30" t="str">
        <f t="shared" si="40"/>
        <v/>
      </c>
      <c r="AC30" t="str">
        <f t="shared" si="41"/>
        <v/>
      </c>
      <c r="AD30" t="str">
        <f t="shared" si="41"/>
        <v/>
      </c>
      <c r="AE30" t="str">
        <f t="shared" si="41"/>
        <v/>
      </c>
      <c r="AF30" t="str">
        <f t="shared" si="41"/>
        <v/>
      </c>
      <c r="AG30">
        <v>24</v>
      </c>
      <c r="AH30" s="157" t="str">
        <f t="shared" si="42"/>
        <v/>
      </c>
      <c r="AI30">
        <f t="shared" si="49"/>
        <v>0</v>
      </c>
      <c r="AJ30">
        <f t="shared" si="43"/>
        <v>0</v>
      </c>
      <c r="AK30">
        <f t="shared" si="43"/>
        <v>0</v>
      </c>
      <c r="AL30">
        <f t="shared" si="43"/>
        <v>0</v>
      </c>
      <c r="AM30">
        <f t="shared" si="43"/>
        <v>0</v>
      </c>
      <c r="AN30">
        <f t="shared" si="43"/>
        <v>0</v>
      </c>
      <c r="AO30">
        <f t="shared" si="43"/>
        <v>0</v>
      </c>
      <c r="AP30">
        <f t="shared" si="43"/>
        <v>0</v>
      </c>
      <c r="AS30" t="str">
        <f t="shared" si="44"/>
        <v/>
      </c>
      <c r="AT30" t="str">
        <f t="shared" si="18"/>
        <v/>
      </c>
      <c r="AU30" t="str">
        <f t="shared" si="19"/>
        <v/>
      </c>
      <c r="AV30" t="str">
        <f t="shared" si="20"/>
        <v/>
      </c>
      <c r="AW30" s="4" t="str">
        <f t="shared" si="45"/>
        <v>999:99.99</v>
      </c>
      <c r="AX30" t="str">
        <f t="shared" si="46"/>
        <v/>
      </c>
    </row>
    <row r="31" spans="1:50" ht="14.25" customHeight="1">
      <c r="A31" s="15" t="str">
        <f t="shared" si="50"/>
        <v/>
      </c>
      <c r="B31" s="20" t="str">
        <f>IF(C31="","",リレーオーダー用紙!$N$4)</f>
        <v/>
      </c>
      <c r="C31" s="138"/>
      <c r="D31" s="143" t="str">
        <f t="shared" si="47"/>
        <v/>
      </c>
      <c r="E31" s="87"/>
      <c r="F31" s="88"/>
      <c r="G31" s="88"/>
      <c r="H31" s="88"/>
      <c r="I31" s="88"/>
      <c r="J31" s="42" t="str">
        <f t="shared" si="48"/>
        <v/>
      </c>
      <c r="K31">
        <v>25</v>
      </c>
      <c r="L31" t="str">
        <f>IF(K31&lt;=K$6,VLOOKUP(K31,申込一覧表!BI:BJ,2,0),"")</f>
        <v/>
      </c>
      <c r="M31">
        <f>IF(K31&lt;=K$6,VLOOKUP(K31,申込一覧表!BI:BK,3,0),0)</f>
        <v>0</v>
      </c>
      <c r="N31" s="21" t="str">
        <f t="shared" si="12"/>
        <v/>
      </c>
      <c r="O31" t="str">
        <f>IF(K31&lt;=K$6,VLOOKUP(K31,申込一覧表!BI:BP,8,0),"")</f>
        <v/>
      </c>
      <c r="P31" t="str">
        <f>IF(K31&lt;=K$6,VLOOKUP(K31,申込一覧表!BI:BM,5,0),"")</f>
        <v/>
      </c>
      <c r="Q31">
        <f t="shared" si="29"/>
        <v>56</v>
      </c>
      <c r="R31">
        <f t="shared" si="30"/>
        <v>64</v>
      </c>
      <c r="S31">
        <f t="shared" si="31"/>
        <v>32</v>
      </c>
      <c r="T31">
        <f t="shared" si="32"/>
        <v>0</v>
      </c>
      <c r="U31" t="str">
        <f t="shared" si="40"/>
        <v/>
      </c>
      <c r="V31" t="str">
        <f t="shared" si="40"/>
        <v/>
      </c>
      <c r="W31" t="str">
        <f t="shared" si="40"/>
        <v/>
      </c>
      <c r="X31" t="str">
        <f t="shared" si="40"/>
        <v/>
      </c>
      <c r="AC31" t="str">
        <f t="shared" si="41"/>
        <v/>
      </c>
      <c r="AD31" t="str">
        <f t="shared" si="41"/>
        <v/>
      </c>
      <c r="AE31" t="str">
        <f t="shared" si="41"/>
        <v/>
      </c>
      <c r="AF31" t="str">
        <f t="shared" si="41"/>
        <v/>
      </c>
      <c r="AG31">
        <v>25</v>
      </c>
      <c r="AH31" s="157" t="str">
        <f t="shared" si="42"/>
        <v/>
      </c>
      <c r="AI31">
        <f t="shared" si="49"/>
        <v>0</v>
      </c>
      <c r="AJ31">
        <f t="shared" si="43"/>
        <v>0</v>
      </c>
      <c r="AK31">
        <f t="shared" si="43"/>
        <v>0</v>
      </c>
      <c r="AL31">
        <f t="shared" si="43"/>
        <v>0</v>
      </c>
      <c r="AM31">
        <f t="shared" si="43"/>
        <v>0</v>
      </c>
      <c r="AN31">
        <f t="shared" si="43"/>
        <v>0</v>
      </c>
      <c r="AO31">
        <f t="shared" si="43"/>
        <v>0</v>
      </c>
      <c r="AP31">
        <f t="shared" si="43"/>
        <v>0</v>
      </c>
      <c r="AS31" t="str">
        <f t="shared" si="44"/>
        <v/>
      </c>
      <c r="AT31" t="str">
        <f t="shared" si="18"/>
        <v/>
      </c>
      <c r="AU31" t="str">
        <f t="shared" si="19"/>
        <v/>
      </c>
      <c r="AV31" t="str">
        <f t="shared" si="20"/>
        <v/>
      </c>
      <c r="AW31" s="4" t="str">
        <f t="shared" si="45"/>
        <v>999:99.99</v>
      </c>
      <c r="AX31" t="str">
        <f t="shared" si="46"/>
        <v/>
      </c>
    </row>
    <row r="32" spans="1:50" ht="14.25" customHeight="1">
      <c r="A32" s="15" t="str">
        <f t="shared" si="50"/>
        <v/>
      </c>
      <c r="B32" s="20" t="str">
        <f>IF(C32="","",リレーオーダー用紙!$N$4)</f>
        <v/>
      </c>
      <c r="C32" s="138"/>
      <c r="D32" s="143" t="str">
        <f t="shared" si="47"/>
        <v/>
      </c>
      <c r="E32" s="87"/>
      <c r="F32" s="88"/>
      <c r="G32" s="88"/>
      <c r="H32" s="88"/>
      <c r="I32" s="88"/>
      <c r="J32" s="42" t="str">
        <f t="shared" si="48"/>
        <v/>
      </c>
      <c r="K32">
        <v>26</v>
      </c>
      <c r="L32" t="str">
        <f>IF(K32&lt;=K$6,VLOOKUP(K32,申込一覧表!BI:BJ,2,0),"")</f>
        <v/>
      </c>
      <c r="M32">
        <f>IF(K32&lt;=K$6,VLOOKUP(K32,申込一覧表!BI:BK,3,0),0)</f>
        <v>0</v>
      </c>
      <c r="N32" s="21" t="str">
        <f t="shared" si="12"/>
        <v/>
      </c>
      <c r="O32" t="str">
        <f>IF(K32&lt;=K$6,VLOOKUP(K32,申込一覧表!BI:BP,8,0),"")</f>
        <v/>
      </c>
      <c r="P32" t="str">
        <f>IF(K32&lt;=K$6,VLOOKUP(K32,申込一覧表!BI:BM,5,0),"")</f>
        <v/>
      </c>
      <c r="Q32">
        <f t="shared" si="29"/>
        <v>56</v>
      </c>
      <c r="R32">
        <f t="shared" si="30"/>
        <v>64</v>
      </c>
      <c r="S32">
        <f t="shared" si="31"/>
        <v>32</v>
      </c>
      <c r="T32">
        <f t="shared" si="32"/>
        <v>0</v>
      </c>
      <c r="U32" t="str">
        <f t="shared" si="40"/>
        <v/>
      </c>
      <c r="V32" t="str">
        <f t="shared" si="40"/>
        <v/>
      </c>
      <c r="W32" t="str">
        <f t="shared" si="40"/>
        <v/>
      </c>
      <c r="X32" t="str">
        <f t="shared" si="40"/>
        <v/>
      </c>
      <c r="AC32" t="str">
        <f t="shared" si="41"/>
        <v/>
      </c>
      <c r="AD32" t="str">
        <f t="shared" si="41"/>
        <v/>
      </c>
      <c r="AE32" t="str">
        <f t="shared" si="41"/>
        <v/>
      </c>
      <c r="AF32" t="str">
        <f t="shared" si="41"/>
        <v/>
      </c>
      <c r="AG32">
        <v>26</v>
      </c>
      <c r="AH32" s="157" t="str">
        <f t="shared" si="42"/>
        <v/>
      </c>
      <c r="AI32">
        <f t="shared" si="49"/>
        <v>0</v>
      </c>
      <c r="AJ32">
        <f t="shared" si="43"/>
        <v>0</v>
      </c>
      <c r="AK32">
        <f t="shared" si="43"/>
        <v>0</v>
      </c>
      <c r="AL32">
        <f t="shared" si="43"/>
        <v>0</v>
      </c>
      <c r="AM32">
        <f t="shared" si="43"/>
        <v>0</v>
      </c>
      <c r="AN32">
        <f t="shared" si="43"/>
        <v>0</v>
      </c>
      <c r="AO32">
        <f t="shared" si="43"/>
        <v>0</v>
      </c>
      <c r="AP32">
        <f t="shared" si="43"/>
        <v>0</v>
      </c>
      <c r="AS32" t="str">
        <f t="shared" si="44"/>
        <v/>
      </c>
      <c r="AT32" t="str">
        <f t="shared" si="18"/>
        <v/>
      </c>
      <c r="AU32" t="str">
        <f t="shared" si="19"/>
        <v/>
      </c>
      <c r="AV32" t="str">
        <f t="shared" si="20"/>
        <v/>
      </c>
      <c r="AW32" s="4" t="str">
        <f t="shared" si="45"/>
        <v>999:99.99</v>
      </c>
      <c r="AX32" t="str">
        <f t="shared" si="46"/>
        <v/>
      </c>
    </row>
    <row r="33" spans="1:50" ht="14.25" customHeight="1">
      <c r="A33" s="23"/>
      <c r="B33" s="24"/>
      <c r="C33" s="107"/>
      <c r="D33" s="25"/>
      <c r="E33" s="26"/>
      <c r="F33" s="27"/>
      <c r="G33" s="27"/>
      <c r="H33" s="27"/>
      <c r="I33" s="27"/>
      <c r="J33" s="27"/>
      <c r="K33">
        <v>27</v>
      </c>
      <c r="L33" t="str">
        <f>IF(K33&lt;=K$6,VLOOKUP(K33,申込一覧表!BI:BJ,2,0),"")</f>
        <v/>
      </c>
      <c r="M33">
        <f>IF(K33&lt;=K$6,VLOOKUP(K33,申込一覧表!BI:BK,3,0),0)</f>
        <v>0</v>
      </c>
      <c r="N33" s="21" t="str">
        <f t="shared" si="12"/>
        <v/>
      </c>
      <c r="O33" t="str">
        <f>IF(K33&lt;=K$6,VLOOKUP(K33,申込一覧表!BI:BP,8,0),"")</f>
        <v/>
      </c>
      <c r="P33" t="str">
        <f>IF(K33&lt;=K$6,VLOOKUP(K33,申込一覧表!BI:BM,5,0),"")</f>
        <v/>
      </c>
      <c r="Q33">
        <f t="shared" si="29"/>
        <v>56</v>
      </c>
      <c r="R33">
        <f t="shared" si="30"/>
        <v>64</v>
      </c>
      <c r="S33">
        <f t="shared" si="31"/>
        <v>32</v>
      </c>
      <c r="T33">
        <f t="shared" si="32"/>
        <v>0</v>
      </c>
      <c r="AG33">
        <v>27</v>
      </c>
      <c r="AH33" s="108" t="str">
        <f t="shared" si="38"/>
        <v/>
      </c>
      <c r="AI33">
        <f t="shared" ref="AI33:AP33" si="51">SUM(AI26:AI32)</f>
        <v>0</v>
      </c>
      <c r="AJ33">
        <f t="shared" si="51"/>
        <v>0</v>
      </c>
      <c r="AK33">
        <f t="shared" si="51"/>
        <v>0</v>
      </c>
      <c r="AL33">
        <f t="shared" si="51"/>
        <v>0</v>
      </c>
      <c r="AM33">
        <f t="shared" si="51"/>
        <v>0</v>
      </c>
      <c r="AN33">
        <f t="shared" si="51"/>
        <v>0</v>
      </c>
      <c r="AO33">
        <f t="shared" si="51"/>
        <v>0</v>
      </c>
      <c r="AP33">
        <f t="shared" si="51"/>
        <v>0</v>
      </c>
      <c r="AQ33">
        <f>MAX(AI33:AP33)</f>
        <v>0</v>
      </c>
      <c r="AR33">
        <f>SUM(AI33:AP33)</f>
        <v>0</v>
      </c>
      <c r="AS33" t="str">
        <f t="shared" si="44"/>
        <v/>
      </c>
      <c r="AT33" t="str">
        <f t="shared" si="18"/>
        <v/>
      </c>
      <c r="AU33" t="str">
        <f t="shared" si="19"/>
        <v/>
      </c>
      <c r="AV33" t="str">
        <f t="shared" si="20"/>
        <v/>
      </c>
      <c r="AW33" s="4"/>
    </row>
    <row r="34" spans="1:50" s="13" customFormat="1" ht="14.25" customHeight="1">
      <c r="A34" s="28" t="s">
        <v>52</v>
      </c>
      <c r="B34" s="18"/>
      <c r="C34" s="18"/>
      <c r="D34" s="18"/>
      <c r="E34" s="18"/>
      <c r="F34" s="19"/>
      <c r="G34" s="18"/>
      <c r="H34" s="18"/>
      <c r="I34" s="18"/>
      <c r="K34">
        <v>28</v>
      </c>
      <c r="L34" t="str">
        <f>IF(K34&lt;=K$6,VLOOKUP(K34,申込一覧表!BI:BJ,2,0),"")</f>
        <v/>
      </c>
      <c r="M34">
        <f>IF(K34&lt;=K$6,VLOOKUP(K34,申込一覧表!BI:BK,3,0),0)</f>
        <v>0</v>
      </c>
      <c r="N34" s="21" t="str">
        <f t="shared" si="12"/>
        <v/>
      </c>
      <c r="O34" t="str">
        <f>IF(K34&lt;=K$6,VLOOKUP(K34,申込一覧表!BI:BP,8,0),"")</f>
        <v/>
      </c>
      <c r="P34" t="str">
        <f>IF(K34&lt;=K$6,VLOOKUP(K34,申込一覧表!BI:BM,5,0),"")</f>
        <v/>
      </c>
      <c r="Q34">
        <f t="shared" si="29"/>
        <v>56</v>
      </c>
      <c r="R34">
        <f t="shared" si="30"/>
        <v>64</v>
      </c>
      <c r="S34">
        <f t="shared" si="31"/>
        <v>32</v>
      </c>
      <c r="T34">
        <f t="shared" si="32"/>
        <v>0</v>
      </c>
      <c r="U34"/>
      <c r="V34"/>
      <c r="W34"/>
      <c r="X34"/>
      <c r="Y34"/>
      <c r="Z34"/>
      <c r="AA34"/>
      <c r="AB34"/>
      <c r="AC34"/>
      <c r="AD34"/>
      <c r="AE34"/>
      <c r="AF34"/>
      <c r="AG34">
        <v>28</v>
      </c>
      <c r="AS34"/>
      <c r="AT34" t="str">
        <f t="shared" si="18"/>
        <v/>
      </c>
      <c r="AU34" t="str">
        <f t="shared" si="19"/>
        <v/>
      </c>
      <c r="AV34" t="str">
        <f t="shared" si="20"/>
        <v/>
      </c>
      <c r="AW34" s="4"/>
    </row>
    <row r="35" spans="1:50" ht="14.25" customHeight="1">
      <c r="A35" s="15" t="str">
        <f>IF(C35="","",1)</f>
        <v/>
      </c>
      <c r="B35" s="20" t="str">
        <f>IF(C35="","",リレーオーダー用紙!$N$4)</f>
        <v/>
      </c>
      <c r="C35" s="138"/>
      <c r="D35" s="143" t="str">
        <f>IF(C35="","","200m")</f>
        <v/>
      </c>
      <c r="E35" s="87"/>
      <c r="F35" s="88"/>
      <c r="G35" s="88"/>
      <c r="H35" s="88"/>
      <c r="I35" s="88"/>
      <c r="J35" s="42" t="str">
        <f>IF(COUNTIF(AC35:AF35,"&gt;1")&gt;0,"泳者重複!!","")</f>
        <v/>
      </c>
      <c r="K35">
        <v>29</v>
      </c>
      <c r="L35" t="str">
        <f>IF(K35&lt;=K$6,VLOOKUP(K35,申込一覧表!BI:BJ,2,0),"")</f>
        <v/>
      </c>
      <c r="M35">
        <f>IF(K35&lt;=K$6,VLOOKUP(K35,申込一覧表!BI:BK,3,0),0)</f>
        <v>0</v>
      </c>
      <c r="N35" s="21" t="str">
        <f t="shared" si="12"/>
        <v/>
      </c>
      <c r="O35" t="str">
        <f>IF(K35&lt;=K$6,VLOOKUP(K35,申込一覧表!BI:BP,8,0),"")</f>
        <v/>
      </c>
      <c r="P35" t="str">
        <f>IF(K35&lt;=K$6,VLOOKUP(K35,申込一覧表!BI:BM,5,0),"")</f>
        <v/>
      </c>
      <c r="Q35">
        <f t="shared" si="29"/>
        <v>56</v>
      </c>
      <c r="R35">
        <f t="shared" si="30"/>
        <v>64</v>
      </c>
      <c r="S35">
        <f t="shared" si="31"/>
        <v>32</v>
      </c>
      <c r="T35">
        <f t="shared" si="32"/>
        <v>0</v>
      </c>
      <c r="U35" t="str">
        <f t="shared" ref="U35:X39" si="52">IF(F35="","",VLOOKUP(F35,$N$7:$O$131,2,0))</f>
        <v/>
      </c>
      <c r="V35" t="str">
        <f t="shared" si="52"/>
        <v/>
      </c>
      <c r="W35" t="str">
        <f t="shared" si="52"/>
        <v/>
      </c>
      <c r="X35" t="str">
        <f t="shared" si="52"/>
        <v/>
      </c>
      <c r="AC35" t="str">
        <f t="shared" ref="AC35:AF39" si="53">IF(F35="","",VLOOKUP(F35,$N$7:$T$131,5,0))</f>
        <v/>
      </c>
      <c r="AD35" t="str">
        <f t="shared" si="53"/>
        <v/>
      </c>
      <c r="AE35" t="str">
        <f t="shared" si="53"/>
        <v/>
      </c>
      <c r="AF35" t="str">
        <f t="shared" si="53"/>
        <v/>
      </c>
      <c r="AG35">
        <v>29</v>
      </c>
      <c r="AH35" s="157" t="str">
        <f t="shared" ref="AH35:AH41" si="54">IF(C35="","",VLOOKUP(C35,$BA$6:$BC$11,3,0))</f>
        <v/>
      </c>
      <c r="AI35">
        <f>IF(AI$6=$AH35,1,0)</f>
        <v>0</v>
      </c>
      <c r="AJ35">
        <f t="shared" ref="AJ35:AP42" si="55">IF(AJ$6=$AH35,1,0)</f>
        <v>0</v>
      </c>
      <c r="AK35">
        <f t="shared" si="55"/>
        <v>0</v>
      </c>
      <c r="AL35">
        <f t="shared" si="55"/>
        <v>0</v>
      </c>
      <c r="AM35">
        <f t="shared" si="55"/>
        <v>0</v>
      </c>
      <c r="AN35">
        <f t="shared" si="55"/>
        <v>0</v>
      </c>
      <c r="AO35">
        <f t="shared" si="55"/>
        <v>0</v>
      </c>
      <c r="AP35">
        <f>IF(AP$6=$AH35,1,0)</f>
        <v>0</v>
      </c>
      <c r="AS35" t="str">
        <f t="shared" ref="AS35:AS42" si="56">IF(F35="","",VLOOKUP(F35,$N$7:$AG$130,20,0))</f>
        <v/>
      </c>
      <c r="AT35" t="str">
        <f t="shared" si="18"/>
        <v/>
      </c>
      <c r="AU35" t="str">
        <f t="shared" si="19"/>
        <v/>
      </c>
      <c r="AV35" t="str">
        <f t="shared" si="20"/>
        <v/>
      </c>
      <c r="AW35" s="4" t="str">
        <f t="shared" ref="AW35:AW42" si="57">IF(E35="","999:99.99"," "&amp;LEFT(RIGHT("        "&amp;TEXT(E35,"0.00"),7),2)&amp;":"&amp;RIGHT(TEXT(E35,"0.00"),5))</f>
        <v>999:99.99</v>
      </c>
      <c r="AX35" t="str">
        <f t="shared" ref="AX35:AX42" si="58">LEFT(D35,3)</f>
        <v/>
      </c>
    </row>
    <row r="36" spans="1:50" ht="14.25" customHeight="1">
      <c r="A36" s="15" t="str">
        <f>IF(C36="","",A35+1)</f>
        <v/>
      </c>
      <c r="B36" s="20" t="str">
        <f>IF(C36="","",リレーオーダー用紙!$N$4)</f>
        <v/>
      </c>
      <c r="C36" s="138"/>
      <c r="D36" s="143" t="str">
        <f t="shared" ref="D36:D41" si="59">IF(C36="","","200m")</f>
        <v/>
      </c>
      <c r="E36" s="87"/>
      <c r="F36" s="88"/>
      <c r="G36" s="88"/>
      <c r="H36" s="88"/>
      <c r="I36" s="88"/>
      <c r="J36" s="42" t="str">
        <f t="shared" ref="J36:J42" si="60">IF(COUNTIF(AC36:AF36,"&gt;1")&gt;0,"泳者重複!!","")</f>
        <v/>
      </c>
      <c r="K36">
        <v>30</v>
      </c>
      <c r="L36" t="str">
        <f>IF(K36&lt;=K$6,VLOOKUP(K36,申込一覧表!BI:BJ,2,0),"")</f>
        <v/>
      </c>
      <c r="M36">
        <f>IF(K36&lt;=K$6,VLOOKUP(K36,申込一覧表!BI:BK,3,0),0)</f>
        <v>0</v>
      </c>
      <c r="N36" s="21" t="str">
        <f t="shared" si="12"/>
        <v/>
      </c>
      <c r="O36" t="str">
        <f>IF(K36&lt;=K$6,VLOOKUP(K36,申込一覧表!BI:BP,8,0),"")</f>
        <v/>
      </c>
      <c r="P36" t="str">
        <f>IF(K36&lt;=K$6,VLOOKUP(K36,申込一覧表!BI:BM,5,0),"")</f>
        <v/>
      </c>
      <c r="Q36">
        <f t="shared" si="29"/>
        <v>56</v>
      </c>
      <c r="R36">
        <f t="shared" si="30"/>
        <v>64</v>
      </c>
      <c r="S36">
        <f t="shared" si="31"/>
        <v>32</v>
      </c>
      <c r="T36">
        <f t="shared" si="32"/>
        <v>0</v>
      </c>
      <c r="U36" t="str">
        <f t="shared" si="52"/>
        <v/>
      </c>
      <c r="V36" t="str">
        <f t="shared" si="52"/>
        <v/>
      </c>
      <c r="W36" t="str">
        <f t="shared" si="52"/>
        <v/>
      </c>
      <c r="X36" t="str">
        <f t="shared" si="52"/>
        <v/>
      </c>
      <c r="AC36" t="str">
        <f t="shared" si="53"/>
        <v/>
      </c>
      <c r="AD36" t="str">
        <f t="shared" si="53"/>
        <v/>
      </c>
      <c r="AE36" t="str">
        <f t="shared" si="53"/>
        <v/>
      </c>
      <c r="AF36" t="str">
        <f t="shared" si="53"/>
        <v/>
      </c>
      <c r="AG36">
        <v>30</v>
      </c>
      <c r="AH36" s="157" t="str">
        <f t="shared" si="54"/>
        <v/>
      </c>
      <c r="AI36">
        <f t="shared" ref="AI36:AI42" si="61">IF(AI$6=$AH36,1,0)</f>
        <v>0</v>
      </c>
      <c r="AJ36">
        <f t="shared" si="55"/>
        <v>0</v>
      </c>
      <c r="AK36">
        <f t="shared" si="55"/>
        <v>0</v>
      </c>
      <c r="AL36">
        <f t="shared" si="55"/>
        <v>0</v>
      </c>
      <c r="AM36">
        <f t="shared" si="55"/>
        <v>0</v>
      </c>
      <c r="AN36">
        <f t="shared" si="55"/>
        <v>0</v>
      </c>
      <c r="AO36">
        <f t="shared" si="55"/>
        <v>0</v>
      </c>
      <c r="AP36">
        <f t="shared" si="55"/>
        <v>0</v>
      </c>
      <c r="AS36" t="str">
        <f t="shared" si="56"/>
        <v/>
      </c>
      <c r="AT36" t="str">
        <f t="shared" si="18"/>
        <v/>
      </c>
      <c r="AU36" t="str">
        <f t="shared" si="19"/>
        <v/>
      </c>
      <c r="AV36" t="str">
        <f t="shared" si="20"/>
        <v/>
      </c>
      <c r="AW36" s="4" t="str">
        <f t="shared" si="57"/>
        <v>999:99.99</v>
      </c>
      <c r="AX36" t="str">
        <f t="shared" si="58"/>
        <v/>
      </c>
    </row>
    <row r="37" spans="1:50" ht="14.25" customHeight="1">
      <c r="A37" s="15" t="str">
        <f t="shared" ref="A37:A42" si="62">IF(C37="","",A36+1)</f>
        <v/>
      </c>
      <c r="B37" s="20" t="str">
        <f>IF(C37="","",リレーオーダー用紙!$N$4)</f>
        <v/>
      </c>
      <c r="C37" s="138"/>
      <c r="D37" s="143" t="str">
        <f t="shared" si="59"/>
        <v/>
      </c>
      <c r="E37" s="87"/>
      <c r="F37" s="88"/>
      <c r="G37" s="88"/>
      <c r="H37" s="88"/>
      <c r="I37" s="88"/>
      <c r="J37" s="42" t="str">
        <f t="shared" si="60"/>
        <v/>
      </c>
      <c r="K37">
        <v>31</v>
      </c>
      <c r="L37" t="str">
        <f>IF(K37&lt;=K$6,VLOOKUP(K37,申込一覧表!BI:BJ,2,0),"")</f>
        <v/>
      </c>
      <c r="M37">
        <f>IF(K37&lt;=K$6,VLOOKUP(K37,申込一覧表!BI:BK,3,0),0)</f>
        <v>0</v>
      </c>
      <c r="N37" s="21" t="str">
        <f t="shared" si="12"/>
        <v/>
      </c>
      <c r="O37" t="str">
        <f>IF(K37&lt;=K$6,VLOOKUP(K37,申込一覧表!BI:BP,8,0),"")</f>
        <v/>
      </c>
      <c r="P37" t="str">
        <f>IF(K37&lt;=K$6,VLOOKUP(K37,申込一覧表!BI:BM,5,0),"")</f>
        <v/>
      </c>
      <c r="Q37">
        <f t="shared" si="29"/>
        <v>56</v>
      </c>
      <c r="R37">
        <f t="shared" si="30"/>
        <v>64</v>
      </c>
      <c r="S37">
        <f t="shared" si="31"/>
        <v>32</v>
      </c>
      <c r="T37">
        <f t="shared" si="32"/>
        <v>0</v>
      </c>
      <c r="U37" t="str">
        <f t="shared" si="52"/>
        <v/>
      </c>
      <c r="V37" t="str">
        <f t="shared" si="52"/>
        <v/>
      </c>
      <c r="W37" t="str">
        <f t="shared" si="52"/>
        <v/>
      </c>
      <c r="X37" t="str">
        <f t="shared" si="52"/>
        <v/>
      </c>
      <c r="AC37" t="str">
        <f t="shared" si="53"/>
        <v/>
      </c>
      <c r="AD37" t="str">
        <f t="shared" si="53"/>
        <v/>
      </c>
      <c r="AE37" t="str">
        <f t="shared" si="53"/>
        <v/>
      </c>
      <c r="AF37" t="str">
        <f t="shared" si="53"/>
        <v/>
      </c>
      <c r="AG37">
        <v>31</v>
      </c>
      <c r="AH37" s="157" t="str">
        <f t="shared" si="54"/>
        <v/>
      </c>
      <c r="AI37">
        <f t="shared" si="61"/>
        <v>0</v>
      </c>
      <c r="AJ37">
        <f t="shared" si="55"/>
        <v>0</v>
      </c>
      <c r="AK37">
        <f t="shared" si="55"/>
        <v>0</v>
      </c>
      <c r="AL37">
        <f t="shared" si="55"/>
        <v>0</v>
      </c>
      <c r="AM37">
        <f t="shared" si="55"/>
        <v>0</v>
      </c>
      <c r="AN37">
        <f t="shared" si="55"/>
        <v>0</v>
      </c>
      <c r="AO37">
        <f t="shared" si="55"/>
        <v>0</v>
      </c>
      <c r="AP37">
        <f t="shared" si="55"/>
        <v>0</v>
      </c>
      <c r="AS37" t="str">
        <f t="shared" si="56"/>
        <v/>
      </c>
      <c r="AT37" t="str">
        <f t="shared" si="18"/>
        <v/>
      </c>
      <c r="AU37" t="str">
        <f t="shared" si="19"/>
        <v/>
      </c>
      <c r="AV37" t="str">
        <f t="shared" si="20"/>
        <v/>
      </c>
      <c r="AW37" s="4" t="str">
        <f t="shared" si="57"/>
        <v>999:99.99</v>
      </c>
      <c r="AX37" t="str">
        <f t="shared" si="58"/>
        <v/>
      </c>
    </row>
    <row r="38" spans="1:50" ht="14.25" customHeight="1">
      <c r="A38" s="15" t="str">
        <f t="shared" si="62"/>
        <v/>
      </c>
      <c r="B38" s="20" t="str">
        <f>IF(C38="","",リレーオーダー用紙!$N$4)</f>
        <v/>
      </c>
      <c r="C38" s="138"/>
      <c r="D38" s="143" t="str">
        <f t="shared" si="59"/>
        <v/>
      </c>
      <c r="E38" s="87"/>
      <c r="F38" s="88"/>
      <c r="G38" s="88"/>
      <c r="H38" s="88"/>
      <c r="I38" s="88"/>
      <c r="J38" s="42" t="str">
        <f t="shared" si="60"/>
        <v/>
      </c>
      <c r="K38">
        <v>32</v>
      </c>
      <c r="L38" t="str">
        <f>IF(K38&lt;=K$6,VLOOKUP(K38,申込一覧表!BI:BJ,2,0),"")</f>
        <v/>
      </c>
      <c r="M38">
        <f>IF(K38&lt;=K$6,VLOOKUP(K38,申込一覧表!BI:BK,3,0),0)</f>
        <v>0</v>
      </c>
      <c r="N38" s="21" t="str">
        <f t="shared" si="12"/>
        <v/>
      </c>
      <c r="O38" t="str">
        <f>IF(K38&lt;=K$6,VLOOKUP(K38,申込一覧表!BI:BP,8,0),"")</f>
        <v/>
      </c>
      <c r="P38" t="str">
        <f>IF(K38&lt;=K$6,VLOOKUP(K38,申込一覧表!BI:BM,5,0),"")</f>
        <v/>
      </c>
      <c r="Q38">
        <f t="shared" si="29"/>
        <v>56</v>
      </c>
      <c r="R38">
        <f t="shared" si="30"/>
        <v>64</v>
      </c>
      <c r="S38">
        <f t="shared" si="31"/>
        <v>32</v>
      </c>
      <c r="T38">
        <f t="shared" si="32"/>
        <v>0</v>
      </c>
      <c r="U38" t="str">
        <f t="shared" si="52"/>
        <v/>
      </c>
      <c r="V38" t="str">
        <f t="shared" si="52"/>
        <v/>
      </c>
      <c r="W38" t="str">
        <f t="shared" si="52"/>
        <v/>
      </c>
      <c r="X38" t="str">
        <f t="shared" si="52"/>
        <v/>
      </c>
      <c r="AC38" t="str">
        <f t="shared" si="53"/>
        <v/>
      </c>
      <c r="AD38" t="str">
        <f t="shared" si="53"/>
        <v/>
      </c>
      <c r="AE38" t="str">
        <f t="shared" si="53"/>
        <v/>
      </c>
      <c r="AF38" t="str">
        <f t="shared" si="53"/>
        <v/>
      </c>
      <c r="AG38">
        <v>32</v>
      </c>
      <c r="AH38" s="157" t="str">
        <f t="shared" si="54"/>
        <v/>
      </c>
      <c r="AI38">
        <f t="shared" si="61"/>
        <v>0</v>
      </c>
      <c r="AJ38">
        <f t="shared" si="55"/>
        <v>0</v>
      </c>
      <c r="AK38">
        <f t="shared" si="55"/>
        <v>0</v>
      </c>
      <c r="AL38">
        <f t="shared" si="55"/>
        <v>0</v>
      </c>
      <c r="AM38">
        <f t="shared" si="55"/>
        <v>0</v>
      </c>
      <c r="AN38">
        <f t="shared" si="55"/>
        <v>0</v>
      </c>
      <c r="AO38">
        <f t="shared" si="55"/>
        <v>0</v>
      </c>
      <c r="AP38">
        <f t="shared" si="55"/>
        <v>0</v>
      </c>
      <c r="AS38" t="str">
        <f t="shared" si="56"/>
        <v/>
      </c>
      <c r="AT38" t="str">
        <f t="shared" si="18"/>
        <v/>
      </c>
      <c r="AU38" t="str">
        <f t="shared" si="19"/>
        <v/>
      </c>
      <c r="AV38" t="str">
        <f t="shared" si="20"/>
        <v/>
      </c>
      <c r="AW38" s="4" t="str">
        <f t="shared" si="57"/>
        <v>999:99.99</v>
      </c>
      <c r="AX38" t="str">
        <f t="shared" si="58"/>
        <v/>
      </c>
    </row>
    <row r="39" spans="1:50" ht="14.25" customHeight="1">
      <c r="A39" s="15" t="str">
        <f t="shared" si="62"/>
        <v/>
      </c>
      <c r="B39" s="20" t="str">
        <f>IF(C39="","",リレーオーダー用紙!$N$4)</f>
        <v/>
      </c>
      <c r="C39" s="138"/>
      <c r="D39" s="143" t="str">
        <f t="shared" si="59"/>
        <v/>
      </c>
      <c r="E39" s="87"/>
      <c r="F39" s="88"/>
      <c r="G39" s="88"/>
      <c r="H39" s="88"/>
      <c r="I39" s="88"/>
      <c r="J39" s="42" t="str">
        <f t="shared" si="60"/>
        <v/>
      </c>
      <c r="K39">
        <v>33</v>
      </c>
      <c r="L39" t="str">
        <f>IF(K39&lt;=K$6,VLOOKUP(K39,申込一覧表!BI:BJ,2,0),"")</f>
        <v/>
      </c>
      <c r="M39">
        <f>IF(K39&lt;=K$6,VLOOKUP(K39,申込一覧表!BI:BK,3,0),0)</f>
        <v>0</v>
      </c>
      <c r="N39" s="21" t="str">
        <f t="shared" si="12"/>
        <v/>
      </c>
      <c r="O39" t="str">
        <f>IF(K39&lt;=K$6,VLOOKUP(K39,申込一覧表!BI:BP,8,0),"")</f>
        <v/>
      </c>
      <c r="P39" t="str">
        <f>IF(K39&lt;=K$6,VLOOKUP(K39,申込一覧表!BI:BM,5,0),"")</f>
        <v/>
      </c>
      <c r="Q39">
        <f t="shared" si="29"/>
        <v>56</v>
      </c>
      <c r="R39">
        <f t="shared" si="30"/>
        <v>64</v>
      </c>
      <c r="S39">
        <f t="shared" si="31"/>
        <v>32</v>
      </c>
      <c r="T39">
        <f t="shared" si="32"/>
        <v>0</v>
      </c>
      <c r="U39" t="str">
        <f t="shared" si="52"/>
        <v/>
      </c>
      <c r="V39" t="str">
        <f t="shared" si="52"/>
        <v/>
      </c>
      <c r="W39" t="str">
        <f t="shared" si="52"/>
        <v/>
      </c>
      <c r="X39" t="str">
        <f t="shared" si="52"/>
        <v/>
      </c>
      <c r="AC39" t="str">
        <f t="shared" si="53"/>
        <v/>
      </c>
      <c r="AD39" t="str">
        <f t="shared" si="53"/>
        <v/>
      </c>
      <c r="AE39" t="str">
        <f t="shared" si="53"/>
        <v/>
      </c>
      <c r="AF39" t="str">
        <f t="shared" si="53"/>
        <v/>
      </c>
      <c r="AG39">
        <v>33</v>
      </c>
      <c r="AH39" s="157" t="str">
        <f t="shared" si="54"/>
        <v/>
      </c>
      <c r="AI39">
        <f t="shared" si="61"/>
        <v>0</v>
      </c>
      <c r="AJ39">
        <f t="shared" si="55"/>
        <v>0</v>
      </c>
      <c r="AK39">
        <f t="shared" si="55"/>
        <v>0</v>
      </c>
      <c r="AL39">
        <f t="shared" si="55"/>
        <v>0</v>
      </c>
      <c r="AM39">
        <f t="shared" si="55"/>
        <v>0</v>
      </c>
      <c r="AN39">
        <f t="shared" si="55"/>
        <v>0</v>
      </c>
      <c r="AO39">
        <f t="shared" si="55"/>
        <v>0</v>
      </c>
      <c r="AP39">
        <f t="shared" si="55"/>
        <v>0</v>
      </c>
      <c r="AS39" t="str">
        <f t="shared" si="56"/>
        <v/>
      </c>
      <c r="AT39" t="str">
        <f t="shared" si="18"/>
        <v/>
      </c>
      <c r="AU39" t="str">
        <f t="shared" si="19"/>
        <v/>
      </c>
      <c r="AV39" t="str">
        <f t="shared" si="20"/>
        <v/>
      </c>
      <c r="AW39" s="4" t="str">
        <f t="shared" si="57"/>
        <v>999:99.99</v>
      </c>
      <c r="AX39" t="str">
        <f t="shared" si="58"/>
        <v/>
      </c>
    </row>
    <row r="40" spans="1:50" ht="14.25" customHeight="1">
      <c r="A40" s="15" t="str">
        <f t="shared" si="62"/>
        <v/>
      </c>
      <c r="B40" s="20" t="str">
        <f>IF(C40="","",リレーオーダー用紙!$N$4)</f>
        <v/>
      </c>
      <c r="C40" s="138"/>
      <c r="D40" s="143" t="str">
        <f t="shared" si="59"/>
        <v/>
      </c>
      <c r="E40" s="87"/>
      <c r="F40" s="88"/>
      <c r="G40" s="88"/>
      <c r="H40" s="88"/>
      <c r="I40" s="88"/>
      <c r="J40" s="42"/>
      <c r="K40">
        <v>34</v>
      </c>
      <c r="L40" t="str">
        <f>IF(K40&lt;=K$6,VLOOKUP(K40,申込一覧表!BI:BJ,2,0),"")</f>
        <v/>
      </c>
      <c r="M40">
        <f>IF(K40&lt;=K$6,VLOOKUP(K40,申込一覧表!BI:BK,3,0),0)</f>
        <v>0</v>
      </c>
      <c r="N40" s="21" t="str">
        <f t="shared" si="12"/>
        <v/>
      </c>
      <c r="O40" t="str">
        <f>IF(K40&lt;=K$6,VLOOKUP(K40,申込一覧表!BI:BP,8,0),"")</f>
        <v/>
      </c>
      <c r="P40" t="str">
        <f>IF(K40&lt;=K$6,VLOOKUP(K40,申込一覧表!BI:BM,5,0),"")</f>
        <v/>
      </c>
      <c r="AG40">
        <v>34</v>
      </c>
      <c r="AH40" s="157" t="str">
        <f t="shared" si="54"/>
        <v/>
      </c>
      <c r="AI40">
        <f t="shared" si="61"/>
        <v>0</v>
      </c>
      <c r="AJ40">
        <f t="shared" si="55"/>
        <v>0</v>
      </c>
      <c r="AK40">
        <f t="shared" si="55"/>
        <v>0</v>
      </c>
      <c r="AL40">
        <f t="shared" si="55"/>
        <v>0</v>
      </c>
      <c r="AM40">
        <f t="shared" si="55"/>
        <v>0</v>
      </c>
      <c r="AN40">
        <f t="shared" si="55"/>
        <v>0</v>
      </c>
      <c r="AO40">
        <f t="shared" si="55"/>
        <v>0</v>
      </c>
      <c r="AP40">
        <f t="shared" si="55"/>
        <v>0</v>
      </c>
      <c r="AS40" t="str">
        <f t="shared" si="56"/>
        <v/>
      </c>
      <c r="AW40" s="4" t="str">
        <f t="shared" si="57"/>
        <v>999:99.99</v>
      </c>
      <c r="AX40" t="str">
        <f t="shared" si="58"/>
        <v/>
      </c>
    </row>
    <row r="41" spans="1:50" ht="14.25" customHeight="1">
      <c r="A41" s="15" t="str">
        <f t="shared" si="62"/>
        <v/>
      </c>
      <c r="B41" s="20" t="str">
        <f>IF(C41="","",リレーオーダー用紙!$N$4)</f>
        <v/>
      </c>
      <c r="C41" s="138"/>
      <c r="D41" s="143" t="str">
        <f t="shared" si="59"/>
        <v/>
      </c>
      <c r="E41" s="87"/>
      <c r="F41" s="88"/>
      <c r="G41" s="88"/>
      <c r="H41" s="88"/>
      <c r="I41" s="88"/>
      <c r="J41" s="42" t="str">
        <f t="shared" si="60"/>
        <v/>
      </c>
      <c r="K41">
        <v>35</v>
      </c>
      <c r="L41" t="str">
        <f>IF(K41&lt;=K$6,VLOOKUP(K41,申込一覧表!BI:BJ,2,0),"")</f>
        <v/>
      </c>
      <c r="M41">
        <f>IF(K41&lt;=K$6,VLOOKUP(K41,申込一覧表!BI:BK,3,0),0)</f>
        <v>0</v>
      </c>
      <c r="N41" s="21" t="str">
        <f t="shared" si="12"/>
        <v/>
      </c>
      <c r="O41" t="str">
        <f>IF(K41&lt;=K$6,VLOOKUP(K41,申込一覧表!BI:BP,8,0),"")</f>
        <v/>
      </c>
      <c r="P41" t="str">
        <f>IF(K41&lt;=K$6,VLOOKUP(K41,申込一覧表!BI:BM,5,0),"")</f>
        <v/>
      </c>
      <c r="Q41">
        <f t="shared" ref="Q41:Q49" si="63">COUNTIF($F$7:$I$13,N41)+COUNTIF($F$26:$I$32,N41)</f>
        <v>56</v>
      </c>
      <c r="R41">
        <f t="shared" ref="R41:R49" si="64">COUNTIF($F$16:$I$23,N41)+COUNTIF($F$35:$I$42,N41)</f>
        <v>64</v>
      </c>
      <c r="S41">
        <f t="shared" ref="S41:S48" si="65">COUNTIF($F$45:$I$52,N41)</f>
        <v>32</v>
      </c>
      <c r="T41">
        <f t="shared" ref="T41:T49" si="66">COUNTIF($F$55:$I$62,_LM7)</f>
        <v>0</v>
      </c>
      <c r="U41" t="str">
        <f t="shared" ref="U41:X42" si="67">IF(F41="","",VLOOKUP(F41,$N$7:$O$131,2,0))</f>
        <v/>
      </c>
      <c r="V41" t="str">
        <f t="shared" si="67"/>
        <v/>
      </c>
      <c r="W41" t="str">
        <f t="shared" si="67"/>
        <v/>
      </c>
      <c r="X41" t="str">
        <f t="shared" si="67"/>
        <v/>
      </c>
      <c r="AC41" t="str">
        <f t="shared" ref="AC41:AF42" si="68">IF(F41="","",VLOOKUP(F41,$N$7:$T$131,5,0))</f>
        <v/>
      </c>
      <c r="AD41" t="str">
        <f t="shared" si="68"/>
        <v/>
      </c>
      <c r="AE41" t="str">
        <f t="shared" si="68"/>
        <v/>
      </c>
      <c r="AF41" t="str">
        <f t="shared" si="68"/>
        <v/>
      </c>
      <c r="AG41">
        <v>35</v>
      </c>
      <c r="AH41" s="157" t="str">
        <f t="shared" si="54"/>
        <v/>
      </c>
      <c r="AI41">
        <f t="shared" si="61"/>
        <v>0</v>
      </c>
      <c r="AJ41">
        <f t="shared" si="55"/>
        <v>0</v>
      </c>
      <c r="AK41">
        <f t="shared" si="55"/>
        <v>0</v>
      </c>
      <c r="AL41">
        <f t="shared" si="55"/>
        <v>0</v>
      </c>
      <c r="AM41">
        <f t="shared" si="55"/>
        <v>0</v>
      </c>
      <c r="AN41">
        <f t="shared" si="55"/>
        <v>0</v>
      </c>
      <c r="AO41">
        <f t="shared" si="55"/>
        <v>0</v>
      </c>
      <c r="AP41">
        <f t="shared" si="55"/>
        <v>0</v>
      </c>
      <c r="AS41" t="str">
        <f t="shared" si="56"/>
        <v/>
      </c>
      <c r="AT41" t="str">
        <f t="shared" ref="AT41:AT58" si="69">IF(G41="","",VLOOKUP(G41,$N$7:$AG$130,20,0))</f>
        <v/>
      </c>
      <c r="AU41" t="str">
        <f t="shared" ref="AU41:AU58" si="70">IF(H41="","",VLOOKUP(H41,$N$7:$AG$130,20,0))</f>
        <v/>
      </c>
      <c r="AV41" t="str">
        <f t="shared" ref="AV41:AV58" si="71">IF(I41="","",VLOOKUP(I41,$N$7:$AG$130,20,0))</f>
        <v/>
      </c>
      <c r="AW41" s="4" t="str">
        <f t="shared" si="57"/>
        <v>999:99.99</v>
      </c>
      <c r="AX41" t="str">
        <f t="shared" si="58"/>
        <v/>
      </c>
    </row>
    <row r="42" spans="1:50" ht="14.25" hidden="1" customHeight="1">
      <c r="A42" s="15" t="str">
        <f t="shared" si="62"/>
        <v/>
      </c>
      <c r="B42" s="20" t="str">
        <f>IF(C42="","",リレーオーダー用紙!$N$4)</f>
        <v/>
      </c>
      <c r="C42" s="138"/>
      <c r="D42" s="143" t="str">
        <f t="shared" ref="D42" si="72">IF(C42="","","100m")</f>
        <v/>
      </c>
      <c r="E42" s="87"/>
      <c r="F42" s="88"/>
      <c r="G42" s="88"/>
      <c r="H42" s="88"/>
      <c r="I42" s="88"/>
      <c r="J42" s="42" t="str">
        <f t="shared" si="60"/>
        <v/>
      </c>
      <c r="K42">
        <v>36</v>
      </c>
      <c r="L42" t="str">
        <f>IF(K42&lt;=K$6,VLOOKUP(K42,申込一覧表!BI:BJ,2,0),"")</f>
        <v/>
      </c>
      <c r="M42">
        <f>IF(K42&lt;=K$6,VLOOKUP(K42,申込一覧表!BI:BK,3,0),0)</f>
        <v>0</v>
      </c>
      <c r="N42" s="21" t="str">
        <f t="shared" si="12"/>
        <v/>
      </c>
      <c r="O42" t="str">
        <f>IF(K42&lt;=K$6,VLOOKUP(K42,申込一覧表!BI:BP,8,0),"")</f>
        <v/>
      </c>
      <c r="P42" t="str">
        <f>IF(K42&lt;=K$6,VLOOKUP(K42,申込一覧表!BI:BM,5,0),"")</f>
        <v/>
      </c>
      <c r="Q42">
        <f t="shared" si="63"/>
        <v>56</v>
      </c>
      <c r="R42">
        <f t="shared" si="64"/>
        <v>64</v>
      </c>
      <c r="S42">
        <f t="shared" si="65"/>
        <v>32</v>
      </c>
      <c r="T42">
        <f t="shared" si="66"/>
        <v>0</v>
      </c>
      <c r="U42" t="str">
        <f t="shared" si="67"/>
        <v/>
      </c>
      <c r="V42" t="str">
        <f t="shared" si="67"/>
        <v/>
      </c>
      <c r="W42" t="str">
        <f t="shared" si="67"/>
        <v/>
      </c>
      <c r="X42" t="str">
        <f t="shared" si="67"/>
        <v/>
      </c>
      <c r="AC42" t="str">
        <f t="shared" si="68"/>
        <v/>
      </c>
      <c r="AD42" t="str">
        <f t="shared" si="68"/>
        <v/>
      </c>
      <c r="AE42" t="str">
        <f t="shared" si="68"/>
        <v/>
      </c>
      <c r="AF42" t="str">
        <f t="shared" si="68"/>
        <v/>
      </c>
      <c r="AG42">
        <v>36</v>
      </c>
      <c r="AH42" s="108" t="str">
        <f t="shared" ref="AH42" si="73">IF(C42="","",IF(C42="Ｓ","1",IF(C42="Ａ","2",IF(C42="Ｂ","3",IF(C42="Ｃ","4",IF(C42="Ｄ","5",IF(C42="Ｅ","6",IF(C42="ＤＣ","7","8"))))))))</f>
        <v/>
      </c>
      <c r="AI42">
        <f t="shared" si="61"/>
        <v>0</v>
      </c>
      <c r="AJ42">
        <f t="shared" si="55"/>
        <v>0</v>
      </c>
      <c r="AK42">
        <f t="shared" si="55"/>
        <v>0</v>
      </c>
      <c r="AL42">
        <f t="shared" si="55"/>
        <v>0</v>
      </c>
      <c r="AM42">
        <f t="shared" si="55"/>
        <v>0</v>
      </c>
      <c r="AN42">
        <f t="shared" si="55"/>
        <v>0</v>
      </c>
      <c r="AO42">
        <f t="shared" si="55"/>
        <v>0</v>
      </c>
      <c r="AP42">
        <f t="shared" si="55"/>
        <v>0</v>
      </c>
      <c r="AS42" t="str">
        <f t="shared" si="56"/>
        <v/>
      </c>
      <c r="AT42" t="str">
        <f t="shared" si="69"/>
        <v/>
      </c>
      <c r="AU42" t="str">
        <f t="shared" si="70"/>
        <v/>
      </c>
      <c r="AV42" t="str">
        <f t="shared" si="71"/>
        <v/>
      </c>
      <c r="AW42" s="4" t="str">
        <f t="shared" si="57"/>
        <v>999:99.99</v>
      </c>
      <c r="AX42" t="str">
        <f t="shared" si="58"/>
        <v/>
      </c>
    </row>
    <row r="43" spans="1:50" ht="14.25" customHeight="1">
      <c r="A43" s="23"/>
      <c r="B43" s="24"/>
      <c r="C43" s="107"/>
      <c r="D43" s="25"/>
      <c r="E43" s="26"/>
      <c r="F43" s="27"/>
      <c r="G43" s="27"/>
      <c r="H43" s="27"/>
      <c r="I43" s="27"/>
      <c r="J43" s="27"/>
      <c r="K43">
        <v>37</v>
      </c>
      <c r="L43" t="str">
        <f>IF(K43&lt;=K$6,VLOOKUP(K43,申込一覧表!BI:BJ,2,0),"")</f>
        <v/>
      </c>
      <c r="M43">
        <f>IF(K43&lt;=K$6,VLOOKUP(K43,申込一覧表!BI:BK,3,0),0)</f>
        <v>0</v>
      </c>
      <c r="N43" s="21" t="str">
        <f t="shared" si="12"/>
        <v/>
      </c>
      <c r="O43" t="str">
        <f>IF(K43&lt;=K$6,VLOOKUP(K43,申込一覧表!BI:BP,8,0),"")</f>
        <v/>
      </c>
      <c r="P43" t="str">
        <f>IF(K43&lt;=K$6,VLOOKUP(K43,申込一覧表!BI:BM,5,0),"")</f>
        <v/>
      </c>
      <c r="Q43">
        <f t="shared" si="63"/>
        <v>56</v>
      </c>
      <c r="R43">
        <f t="shared" si="64"/>
        <v>64</v>
      </c>
      <c r="S43">
        <f t="shared" si="65"/>
        <v>32</v>
      </c>
      <c r="T43">
        <f t="shared" si="66"/>
        <v>0</v>
      </c>
      <c r="AG43">
        <v>37</v>
      </c>
      <c r="AH43" s="108" t="str">
        <f t="shared" si="38"/>
        <v/>
      </c>
      <c r="AI43">
        <f>SUM(AI35:AI42)</f>
        <v>0</v>
      </c>
      <c r="AJ43">
        <f t="shared" ref="AJ43:AP43" si="74">SUM(AJ35:AJ42)</f>
        <v>0</v>
      </c>
      <c r="AK43">
        <f t="shared" si="74"/>
        <v>0</v>
      </c>
      <c r="AL43">
        <f t="shared" si="74"/>
        <v>0</v>
      </c>
      <c r="AM43">
        <f t="shared" si="74"/>
        <v>0</v>
      </c>
      <c r="AN43">
        <f t="shared" si="74"/>
        <v>0</v>
      </c>
      <c r="AO43">
        <f t="shared" si="74"/>
        <v>0</v>
      </c>
      <c r="AP43">
        <f t="shared" si="74"/>
        <v>0</v>
      </c>
      <c r="AQ43">
        <f>MAX(AI43:AP43)</f>
        <v>0</v>
      </c>
      <c r="AR43">
        <f>SUM(AI43:AP43)</f>
        <v>0</v>
      </c>
      <c r="AT43" t="str">
        <f t="shared" si="69"/>
        <v/>
      </c>
      <c r="AU43" t="str">
        <f t="shared" si="70"/>
        <v/>
      </c>
      <c r="AV43" t="str">
        <f t="shared" si="71"/>
        <v/>
      </c>
      <c r="AW43" s="4"/>
    </row>
    <row r="44" spans="1:50" s="13" customFormat="1" ht="14.25" hidden="1" customHeight="1">
      <c r="A44" s="28" t="s">
        <v>241</v>
      </c>
      <c r="B44" s="18"/>
      <c r="C44" s="18"/>
      <c r="D44" s="18"/>
      <c r="E44" s="18"/>
      <c r="F44" s="19"/>
      <c r="G44" s="18"/>
      <c r="H44" s="18"/>
      <c r="I44" s="18"/>
      <c r="K44">
        <v>38</v>
      </c>
      <c r="L44" t="str">
        <f>IF(K44&lt;=K$6,VLOOKUP(K44,申込一覧表!BI:BJ,2,0),"")</f>
        <v/>
      </c>
      <c r="M44">
        <f>IF(K44&lt;=K$6,VLOOKUP(K44,申込一覧表!BI:BK,3,0),0)</f>
        <v>0</v>
      </c>
      <c r="N44" s="21" t="str">
        <f t="shared" si="12"/>
        <v/>
      </c>
      <c r="O44" t="str">
        <f>IF(K44&lt;=K$6,VLOOKUP(K44,申込一覧表!BI:BP,8,0),"")</f>
        <v/>
      </c>
      <c r="P44" t="str">
        <f>IF(K44&lt;=K$6,VLOOKUP(K44,申込一覧表!BI:BM,5,0),"")</f>
        <v/>
      </c>
      <c r="Q44">
        <f t="shared" si="63"/>
        <v>56</v>
      </c>
      <c r="R44">
        <f t="shared" si="64"/>
        <v>64</v>
      </c>
      <c r="S44">
        <f t="shared" si="65"/>
        <v>32</v>
      </c>
      <c r="T44">
        <f t="shared" si="66"/>
        <v>0</v>
      </c>
      <c r="U44"/>
      <c r="V44"/>
      <c r="W44"/>
      <c r="X44"/>
      <c r="Y44"/>
      <c r="Z44"/>
      <c r="AA44"/>
      <c r="AB44"/>
      <c r="AC44"/>
      <c r="AD44"/>
      <c r="AE44"/>
      <c r="AF44"/>
      <c r="AG44">
        <v>38</v>
      </c>
      <c r="AS44" t="str">
        <f t="shared" ref="AS44:AS63" si="75">IF(F44="","",VLOOKUP(F44,$N$7:$AG$130,20,0))</f>
        <v/>
      </c>
      <c r="AT44" t="str">
        <f t="shared" si="69"/>
        <v/>
      </c>
      <c r="AU44" t="str">
        <f t="shared" si="70"/>
        <v/>
      </c>
      <c r="AV44" t="str">
        <f t="shared" si="71"/>
        <v/>
      </c>
      <c r="AW44" s="4"/>
    </row>
    <row r="45" spans="1:50" ht="14.25" hidden="1" customHeight="1">
      <c r="A45" s="15" t="str">
        <f>IF(C45="","",1)</f>
        <v/>
      </c>
      <c r="B45" s="20" t="str">
        <f>IF(C45="","",リレーオーダー用紙!$N$4)</f>
        <v/>
      </c>
      <c r="C45" s="139"/>
      <c r="D45" s="143" t="str">
        <f>IF(C45="","","100m")</f>
        <v/>
      </c>
      <c r="E45" s="89"/>
      <c r="F45" s="90"/>
      <c r="G45" s="90"/>
      <c r="H45" s="90"/>
      <c r="I45" s="90"/>
      <c r="J45" s="42" t="str">
        <f>IF(F45="","",IF(SUM(Y45:AB45)&lt;&gt;10,"男女比確認!!",IF(COUNTIF(AC45:AF45,"&gt;1")&gt;0,"泳者重複!!","")))</f>
        <v/>
      </c>
      <c r="K45">
        <v>39</v>
      </c>
      <c r="L45" t="str">
        <f>IF(K45&lt;=K$6,VLOOKUP(K45,申込一覧表!BI:BJ,2,0),"")</f>
        <v/>
      </c>
      <c r="M45">
        <f>IF(K45&lt;=K$6,VLOOKUP(K45,申込一覧表!BI:BK,3,0),0)</f>
        <v>0</v>
      </c>
      <c r="N45" s="21" t="str">
        <f t="shared" si="12"/>
        <v/>
      </c>
      <c r="O45" t="str">
        <f>IF(K45&lt;=K$6,VLOOKUP(K45,申込一覧表!BI:BP,8,0),"")</f>
        <v/>
      </c>
      <c r="P45" t="str">
        <f>IF(K45&lt;=K$6,VLOOKUP(K45,申込一覧表!BI:BM,5,0),"")</f>
        <v/>
      </c>
      <c r="Q45">
        <f t="shared" si="63"/>
        <v>56</v>
      </c>
      <c r="R45">
        <f t="shared" si="64"/>
        <v>64</v>
      </c>
      <c r="S45">
        <f t="shared" si="65"/>
        <v>32</v>
      </c>
      <c r="T45">
        <f t="shared" si="66"/>
        <v>0</v>
      </c>
      <c r="U45" t="str">
        <f t="shared" ref="U45:X49" si="76">IF(F45="","",VLOOKUP(F45,$N$7:$O$131,2,0))</f>
        <v/>
      </c>
      <c r="V45" t="str">
        <f t="shared" si="76"/>
        <v/>
      </c>
      <c r="W45" t="str">
        <f t="shared" si="76"/>
        <v/>
      </c>
      <c r="X45" t="str">
        <f t="shared" si="76"/>
        <v/>
      </c>
      <c r="Y45" t="str">
        <f t="shared" ref="Y45:AB49" si="77">IF(F45="","",VLOOKUP(F45,$N$7:$P$131,3,0))</f>
        <v/>
      </c>
      <c r="Z45" t="str">
        <f t="shared" si="77"/>
        <v/>
      </c>
      <c r="AA45" t="str">
        <f t="shared" si="77"/>
        <v/>
      </c>
      <c r="AB45" t="str">
        <f t="shared" si="77"/>
        <v/>
      </c>
      <c r="AC45" t="str">
        <f t="shared" ref="AC45:AF49" si="78">IF(F45="","",VLOOKUP(F45,$N$7:$T$131,6,0))</f>
        <v/>
      </c>
      <c r="AD45" t="str">
        <f t="shared" si="78"/>
        <v/>
      </c>
      <c r="AE45" t="str">
        <f t="shared" si="78"/>
        <v/>
      </c>
      <c r="AF45" t="str">
        <f t="shared" si="78"/>
        <v/>
      </c>
      <c r="AG45">
        <v>39</v>
      </c>
      <c r="AH45" s="108" t="str">
        <f t="shared" ref="AH45:AH52" si="79">IF(C45="","",IF(C45="Ｓ","1",IF(C45="Ａ","2",IF(C45="Ｂ","3",IF(C45="Ｃ","4",IF(C45="Ｄ","5",IF(C45="Ｅ","6",IF(C45="ＤＣ","7","8"))))))))</f>
        <v/>
      </c>
      <c r="AI45">
        <f>IF(AI$6=$AH45,1,0)</f>
        <v>0</v>
      </c>
      <c r="AJ45">
        <f t="shared" ref="AJ45:AP52" si="80">IF(AJ$6=$AH45,1,0)</f>
        <v>0</v>
      </c>
      <c r="AK45">
        <f t="shared" si="80"/>
        <v>0</v>
      </c>
      <c r="AL45">
        <f t="shared" si="80"/>
        <v>0</v>
      </c>
      <c r="AM45">
        <f t="shared" si="80"/>
        <v>0</v>
      </c>
      <c r="AN45">
        <f t="shared" si="80"/>
        <v>0</v>
      </c>
      <c r="AO45">
        <f t="shared" si="80"/>
        <v>0</v>
      </c>
      <c r="AP45">
        <f t="shared" si="80"/>
        <v>0</v>
      </c>
      <c r="AS45" t="str">
        <f t="shared" si="75"/>
        <v/>
      </c>
      <c r="AT45" t="str">
        <f t="shared" si="69"/>
        <v/>
      </c>
      <c r="AU45" t="str">
        <f t="shared" si="70"/>
        <v/>
      </c>
      <c r="AV45" t="str">
        <f t="shared" si="71"/>
        <v/>
      </c>
      <c r="AW45" s="4" t="str">
        <f t="shared" ref="AW45:AW52" si="81">IF(E45="","999:99.99"," "&amp;LEFT(RIGHT("        "&amp;TEXT(E45,"0.00"),7),2)&amp;":"&amp;RIGHT(TEXT(E45,"0.00"),5))</f>
        <v>999:99.99</v>
      </c>
      <c r="AX45" t="str">
        <f t="shared" ref="AX45:AX52" si="82">LEFT(D45,3)</f>
        <v/>
      </c>
    </row>
    <row r="46" spans="1:50" ht="14.25" hidden="1" customHeight="1">
      <c r="A46" s="15" t="str">
        <f>IF(C46="","",A45+1)</f>
        <v/>
      </c>
      <c r="B46" s="20" t="str">
        <f>IF(C46="","",リレーオーダー用紙!$N$4)</f>
        <v/>
      </c>
      <c r="C46" s="139"/>
      <c r="D46" s="143" t="str">
        <f t="shared" ref="D46:D52" si="83">IF(C46="","","100m")</f>
        <v/>
      </c>
      <c r="E46" s="89"/>
      <c r="F46" s="90"/>
      <c r="G46" s="90"/>
      <c r="H46" s="90"/>
      <c r="I46" s="90"/>
      <c r="J46" s="42" t="str">
        <f t="shared" ref="J46:J48" si="84">IF(F46="","",IF(SUM(Y46:AB46)&lt;&gt;10,"男女比確認!!",IF(COUNTIF(AC46:AF46,"&gt;1")&gt;0,"泳者重複!!","")))</f>
        <v/>
      </c>
      <c r="K46">
        <v>40</v>
      </c>
      <c r="L46" t="str">
        <f>IF(K46&lt;=K$6,VLOOKUP(K46,申込一覧表!BI:BJ,2,0),"")</f>
        <v/>
      </c>
      <c r="M46">
        <f>IF(K46&lt;=K$6,VLOOKUP(K46,申込一覧表!BI:BK,3,0),0)</f>
        <v>0</v>
      </c>
      <c r="N46" s="21" t="str">
        <f t="shared" si="12"/>
        <v/>
      </c>
      <c r="O46" t="str">
        <f>IF(K46&lt;=K$6,VLOOKUP(K46,申込一覧表!BI:BP,8,0),"")</f>
        <v/>
      </c>
      <c r="P46" t="str">
        <f>IF(K46&lt;=K$6,VLOOKUP(K46,申込一覧表!BI:BM,5,0),"")</f>
        <v/>
      </c>
      <c r="Q46">
        <f t="shared" si="63"/>
        <v>56</v>
      </c>
      <c r="R46">
        <f t="shared" si="64"/>
        <v>64</v>
      </c>
      <c r="S46">
        <f t="shared" si="65"/>
        <v>32</v>
      </c>
      <c r="T46">
        <f t="shared" si="66"/>
        <v>0</v>
      </c>
      <c r="U46" t="str">
        <f t="shared" si="76"/>
        <v/>
      </c>
      <c r="V46" t="str">
        <f t="shared" si="76"/>
        <v/>
      </c>
      <c r="W46" t="str">
        <f t="shared" si="76"/>
        <v/>
      </c>
      <c r="X46" t="str">
        <f t="shared" si="76"/>
        <v/>
      </c>
      <c r="Y46" t="str">
        <f t="shared" si="77"/>
        <v/>
      </c>
      <c r="Z46" t="str">
        <f t="shared" si="77"/>
        <v/>
      </c>
      <c r="AA46" t="str">
        <f t="shared" si="77"/>
        <v/>
      </c>
      <c r="AB46" t="str">
        <f t="shared" si="77"/>
        <v/>
      </c>
      <c r="AC46" t="str">
        <f t="shared" si="78"/>
        <v/>
      </c>
      <c r="AD46" t="str">
        <f t="shared" si="78"/>
        <v/>
      </c>
      <c r="AE46" t="str">
        <f t="shared" si="78"/>
        <v/>
      </c>
      <c r="AF46" t="str">
        <f t="shared" si="78"/>
        <v/>
      </c>
      <c r="AG46">
        <v>40</v>
      </c>
      <c r="AH46" s="108" t="str">
        <f t="shared" si="79"/>
        <v/>
      </c>
      <c r="AI46">
        <f t="shared" ref="AI46:AI52" si="85">IF(AI$6=$AH46,1,0)</f>
        <v>0</v>
      </c>
      <c r="AJ46">
        <f t="shared" si="80"/>
        <v>0</v>
      </c>
      <c r="AK46">
        <f t="shared" si="80"/>
        <v>0</v>
      </c>
      <c r="AL46">
        <f t="shared" si="80"/>
        <v>0</v>
      </c>
      <c r="AM46">
        <f t="shared" si="80"/>
        <v>0</v>
      </c>
      <c r="AN46">
        <f t="shared" si="80"/>
        <v>0</v>
      </c>
      <c r="AO46">
        <f t="shared" si="80"/>
        <v>0</v>
      </c>
      <c r="AP46">
        <f t="shared" si="80"/>
        <v>0</v>
      </c>
      <c r="AS46" t="str">
        <f t="shared" si="75"/>
        <v/>
      </c>
      <c r="AT46" t="str">
        <f t="shared" si="69"/>
        <v/>
      </c>
      <c r="AU46" t="str">
        <f t="shared" si="70"/>
        <v/>
      </c>
      <c r="AV46" t="str">
        <f t="shared" si="71"/>
        <v/>
      </c>
      <c r="AW46" s="4" t="str">
        <f t="shared" si="81"/>
        <v>999:99.99</v>
      </c>
      <c r="AX46" t="str">
        <f t="shared" si="82"/>
        <v/>
      </c>
    </row>
    <row r="47" spans="1:50" ht="14.25" hidden="1" customHeight="1">
      <c r="A47" s="15" t="str">
        <f t="shared" ref="A47:A52" si="86">IF(C47="","",A46+1)</f>
        <v/>
      </c>
      <c r="B47" s="20" t="str">
        <f>IF(C47="","",リレーオーダー用紙!$N$4)</f>
        <v/>
      </c>
      <c r="C47" s="139"/>
      <c r="D47" s="143" t="str">
        <f t="shared" si="83"/>
        <v/>
      </c>
      <c r="E47" s="89"/>
      <c r="F47" s="90"/>
      <c r="G47" s="90"/>
      <c r="H47" s="90"/>
      <c r="I47" s="90"/>
      <c r="J47" s="42" t="str">
        <f t="shared" si="84"/>
        <v/>
      </c>
      <c r="K47">
        <v>41</v>
      </c>
      <c r="L47" t="str">
        <f>IF(K47&lt;=K$6,VLOOKUP(K47,申込一覧表!BI:BJ,2,0),"")</f>
        <v/>
      </c>
      <c r="M47">
        <f>IF(K47&lt;=K$6,VLOOKUP(K47,申込一覧表!BI:BK,3,0),0)</f>
        <v>0</v>
      </c>
      <c r="N47" s="21" t="str">
        <f t="shared" si="12"/>
        <v/>
      </c>
      <c r="O47" t="str">
        <f>IF(K47&lt;=K$6,VLOOKUP(K47,申込一覧表!BI:BP,8,0),"")</f>
        <v/>
      </c>
      <c r="P47" t="str">
        <f>IF(K47&lt;=K$6,VLOOKUP(K47,申込一覧表!BI:BM,5,0),"")</f>
        <v/>
      </c>
      <c r="Q47">
        <f t="shared" si="63"/>
        <v>56</v>
      </c>
      <c r="R47">
        <f t="shared" si="64"/>
        <v>64</v>
      </c>
      <c r="S47">
        <f t="shared" si="65"/>
        <v>32</v>
      </c>
      <c r="T47">
        <f t="shared" si="66"/>
        <v>0</v>
      </c>
      <c r="U47" t="str">
        <f t="shared" si="76"/>
        <v/>
      </c>
      <c r="V47" t="str">
        <f t="shared" si="76"/>
        <v/>
      </c>
      <c r="W47" t="str">
        <f t="shared" si="76"/>
        <v/>
      </c>
      <c r="X47" t="str">
        <f t="shared" si="76"/>
        <v/>
      </c>
      <c r="Y47" t="str">
        <f t="shared" si="77"/>
        <v/>
      </c>
      <c r="Z47" t="str">
        <f t="shared" si="77"/>
        <v/>
      </c>
      <c r="AA47" t="str">
        <f t="shared" si="77"/>
        <v/>
      </c>
      <c r="AB47" t="str">
        <f t="shared" si="77"/>
        <v/>
      </c>
      <c r="AC47" t="str">
        <f t="shared" si="78"/>
        <v/>
      </c>
      <c r="AD47" t="str">
        <f t="shared" si="78"/>
        <v/>
      </c>
      <c r="AE47" t="str">
        <f t="shared" si="78"/>
        <v/>
      </c>
      <c r="AF47" t="str">
        <f t="shared" si="78"/>
        <v/>
      </c>
      <c r="AG47">
        <v>41</v>
      </c>
      <c r="AH47" s="108" t="str">
        <f t="shared" si="79"/>
        <v/>
      </c>
      <c r="AI47">
        <f t="shared" si="85"/>
        <v>0</v>
      </c>
      <c r="AJ47">
        <f t="shared" si="80"/>
        <v>0</v>
      </c>
      <c r="AK47">
        <f t="shared" si="80"/>
        <v>0</v>
      </c>
      <c r="AL47">
        <f t="shared" si="80"/>
        <v>0</v>
      </c>
      <c r="AM47">
        <f t="shared" si="80"/>
        <v>0</v>
      </c>
      <c r="AN47">
        <f t="shared" si="80"/>
        <v>0</v>
      </c>
      <c r="AO47">
        <f t="shared" si="80"/>
        <v>0</v>
      </c>
      <c r="AP47">
        <f t="shared" si="80"/>
        <v>0</v>
      </c>
      <c r="AS47" t="str">
        <f t="shared" si="75"/>
        <v/>
      </c>
      <c r="AT47" t="str">
        <f t="shared" si="69"/>
        <v/>
      </c>
      <c r="AU47" t="str">
        <f t="shared" si="70"/>
        <v/>
      </c>
      <c r="AV47" t="str">
        <f t="shared" si="71"/>
        <v/>
      </c>
      <c r="AW47" s="4" t="str">
        <f t="shared" si="81"/>
        <v>999:99.99</v>
      </c>
      <c r="AX47" t="str">
        <f t="shared" si="82"/>
        <v/>
      </c>
    </row>
    <row r="48" spans="1:50" ht="14.25" hidden="1" customHeight="1">
      <c r="A48" s="15" t="str">
        <f t="shared" si="86"/>
        <v/>
      </c>
      <c r="B48" s="20" t="str">
        <f>IF(C48="","",リレーオーダー用紙!$N$4)</f>
        <v/>
      </c>
      <c r="C48" s="139"/>
      <c r="D48" s="143" t="str">
        <f t="shared" si="83"/>
        <v/>
      </c>
      <c r="E48" s="89"/>
      <c r="F48" s="90"/>
      <c r="G48" s="90"/>
      <c r="H48" s="90"/>
      <c r="I48" s="90"/>
      <c r="J48" s="42" t="str">
        <f t="shared" si="84"/>
        <v/>
      </c>
      <c r="K48">
        <v>42</v>
      </c>
      <c r="L48" t="str">
        <f>IF(K48&lt;=K$6,VLOOKUP(K48,申込一覧表!BI:BJ,2,0),"")</f>
        <v/>
      </c>
      <c r="M48">
        <f>IF(K48&lt;=K$6,VLOOKUP(K48,申込一覧表!BI:BK,3,0),0)</f>
        <v>0</v>
      </c>
      <c r="N48" s="21" t="str">
        <f t="shared" si="12"/>
        <v/>
      </c>
      <c r="O48" t="str">
        <f>IF(K48&lt;=K$6,VLOOKUP(K48,申込一覧表!BI:BP,8,0),"")</f>
        <v/>
      </c>
      <c r="P48" t="str">
        <f>IF(K48&lt;=K$6,VLOOKUP(K48,申込一覧表!BI:BM,5,0),"")</f>
        <v/>
      </c>
      <c r="Q48">
        <f t="shared" si="63"/>
        <v>56</v>
      </c>
      <c r="R48">
        <f t="shared" si="64"/>
        <v>64</v>
      </c>
      <c r="S48">
        <f t="shared" si="65"/>
        <v>32</v>
      </c>
      <c r="T48">
        <f t="shared" si="66"/>
        <v>0</v>
      </c>
      <c r="U48" t="str">
        <f t="shared" si="76"/>
        <v/>
      </c>
      <c r="V48" t="str">
        <f t="shared" si="76"/>
        <v/>
      </c>
      <c r="W48" t="str">
        <f t="shared" si="76"/>
        <v/>
      </c>
      <c r="X48" t="str">
        <f t="shared" si="76"/>
        <v/>
      </c>
      <c r="Y48" t="str">
        <f t="shared" si="77"/>
        <v/>
      </c>
      <c r="Z48" t="str">
        <f t="shared" si="77"/>
        <v/>
      </c>
      <c r="AA48" t="str">
        <f t="shared" si="77"/>
        <v/>
      </c>
      <c r="AB48" t="str">
        <f t="shared" si="77"/>
        <v/>
      </c>
      <c r="AC48" t="str">
        <f t="shared" si="78"/>
        <v/>
      </c>
      <c r="AD48" t="str">
        <f t="shared" si="78"/>
        <v/>
      </c>
      <c r="AE48" t="str">
        <f t="shared" si="78"/>
        <v/>
      </c>
      <c r="AF48" t="str">
        <f t="shared" si="78"/>
        <v/>
      </c>
      <c r="AG48">
        <v>42</v>
      </c>
      <c r="AH48" s="108" t="str">
        <f t="shared" si="79"/>
        <v/>
      </c>
      <c r="AI48">
        <f t="shared" si="85"/>
        <v>0</v>
      </c>
      <c r="AJ48">
        <f t="shared" si="80"/>
        <v>0</v>
      </c>
      <c r="AK48">
        <f t="shared" si="80"/>
        <v>0</v>
      </c>
      <c r="AL48">
        <f t="shared" si="80"/>
        <v>0</v>
      </c>
      <c r="AM48">
        <f t="shared" si="80"/>
        <v>0</v>
      </c>
      <c r="AN48">
        <f t="shared" si="80"/>
        <v>0</v>
      </c>
      <c r="AO48">
        <f t="shared" si="80"/>
        <v>0</v>
      </c>
      <c r="AP48">
        <f t="shared" si="80"/>
        <v>0</v>
      </c>
      <c r="AS48" t="str">
        <f t="shared" si="75"/>
        <v/>
      </c>
      <c r="AT48" t="str">
        <f t="shared" si="69"/>
        <v/>
      </c>
      <c r="AU48" t="str">
        <f t="shared" si="70"/>
        <v/>
      </c>
      <c r="AV48" t="str">
        <f t="shared" si="71"/>
        <v/>
      </c>
      <c r="AW48" s="4" t="str">
        <f t="shared" si="81"/>
        <v>999:99.99</v>
      </c>
      <c r="AX48" t="str">
        <f t="shared" si="82"/>
        <v/>
      </c>
    </row>
    <row r="49" spans="1:50" ht="14.25" hidden="1" customHeight="1">
      <c r="A49" s="15" t="str">
        <f t="shared" si="86"/>
        <v/>
      </c>
      <c r="B49" s="20" t="str">
        <f>IF(C49="","",リレーオーダー用紙!$N$4)</f>
        <v/>
      </c>
      <c r="C49" s="139"/>
      <c r="D49" s="143" t="str">
        <f t="shared" si="83"/>
        <v/>
      </c>
      <c r="E49" s="89"/>
      <c r="F49" s="90"/>
      <c r="G49" s="90"/>
      <c r="H49" s="90"/>
      <c r="I49" s="90"/>
      <c r="J49" s="42" t="str">
        <f t="shared" ref="J49:J62" si="87">IF(F49="","",IF(SUM(Y49:AB49)&lt;&gt;10,"男女比確認!!",IF(COUNTIF(AC49:AF49,"&gt;1")&gt;0,"泳者重複!!","")))</f>
        <v/>
      </c>
      <c r="K49">
        <v>43</v>
      </c>
      <c r="L49" t="str">
        <f>IF(K49&lt;=K$6,VLOOKUP(K49,申込一覧表!BI:BJ,2,0),"")</f>
        <v/>
      </c>
      <c r="M49">
        <f>IF(K49&lt;=K$6,VLOOKUP(K49,申込一覧表!BI:BK,3,0),0)</f>
        <v>0</v>
      </c>
      <c r="N49" s="21" t="str">
        <f t="shared" si="12"/>
        <v/>
      </c>
      <c r="O49" t="str">
        <f>IF(K49&lt;=K$6,VLOOKUP(K49,申込一覧表!BI:BP,8,0),"")</f>
        <v/>
      </c>
      <c r="P49" t="str">
        <f>IF(K49&lt;=K$6,VLOOKUP(K49,申込一覧表!BI:BM,5,0),"")</f>
        <v/>
      </c>
      <c r="Q49">
        <f t="shared" si="63"/>
        <v>56</v>
      </c>
      <c r="R49">
        <f t="shared" si="64"/>
        <v>64</v>
      </c>
      <c r="S49">
        <f t="shared" ref="S49" si="88">COUNTIF($F$45:$I$52,N49)</f>
        <v>32</v>
      </c>
      <c r="T49">
        <f t="shared" si="66"/>
        <v>0</v>
      </c>
      <c r="U49" t="str">
        <f t="shared" si="76"/>
        <v/>
      </c>
      <c r="V49" t="str">
        <f t="shared" si="76"/>
        <v/>
      </c>
      <c r="W49" t="str">
        <f t="shared" si="76"/>
        <v/>
      </c>
      <c r="X49" t="str">
        <f t="shared" si="76"/>
        <v/>
      </c>
      <c r="Y49" t="str">
        <f t="shared" si="77"/>
        <v/>
      </c>
      <c r="Z49" t="str">
        <f t="shared" si="77"/>
        <v/>
      </c>
      <c r="AA49" t="str">
        <f t="shared" si="77"/>
        <v/>
      </c>
      <c r="AB49" t="str">
        <f t="shared" si="77"/>
        <v/>
      </c>
      <c r="AC49" t="str">
        <f t="shared" si="78"/>
        <v/>
      </c>
      <c r="AD49" t="str">
        <f t="shared" si="78"/>
        <v/>
      </c>
      <c r="AE49" t="str">
        <f t="shared" si="78"/>
        <v/>
      </c>
      <c r="AF49" t="str">
        <f t="shared" si="78"/>
        <v/>
      </c>
      <c r="AG49">
        <v>43</v>
      </c>
      <c r="AH49" s="108" t="str">
        <f t="shared" si="79"/>
        <v/>
      </c>
      <c r="AI49">
        <f t="shared" si="85"/>
        <v>0</v>
      </c>
      <c r="AJ49">
        <f t="shared" si="80"/>
        <v>0</v>
      </c>
      <c r="AK49">
        <f t="shared" si="80"/>
        <v>0</v>
      </c>
      <c r="AL49">
        <f t="shared" si="80"/>
        <v>0</v>
      </c>
      <c r="AM49">
        <f t="shared" si="80"/>
        <v>0</v>
      </c>
      <c r="AN49">
        <f t="shared" si="80"/>
        <v>0</v>
      </c>
      <c r="AO49">
        <f t="shared" si="80"/>
        <v>0</v>
      </c>
      <c r="AP49">
        <f t="shared" si="80"/>
        <v>0</v>
      </c>
      <c r="AS49" t="str">
        <f t="shared" si="75"/>
        <v/>
      </c>
      <c r="AT49" t="str">
        <f t="shared" si="69"/>
        <v/>
      </c>
      <c r="AU49" t="str">
        <f t="shared" si="70"/>
        <v/>
      </c>
      <c r="AV49" t="str">
        <f t="shared" si="71"/>
        <v/>
      </c>
      <c r="AW49" s="4" t="str">
        <f t="shared" si="81"/>
        <v>999:99.99</v>
      </c>
      <c r="AX49" t="str">
        <f t="shared" si="82"/>
        <v/>
      </c>
    </row>
    <row r="50" spans="1:50" ht="14.25" hidden="1" customHeight="1">
      <c r="A50" s="15" t="str">
        <f t="shared" si="86"/>
        <v/>
      </c>
      <c r="B50" s="20" t="str">
        <f>IF(C50="","",リレーオーダー用紙!$N$4)</f>
        <v/>
      </c>
      <c r="C50" s="139"/>
      <c r="D50" s="143" t="str">
        <f t="shared" si="83"/>
        <v/>
      </c>
      <c r="E50" s="89"/>
      <c r="F50" s="90"/>
      <c r="G50" s="90"/>
      <c r="H50" s="90"/>
      <c r="I50" s="90"/>
      <c r="J50" s="42"/>
      <c r="K50">
        <v>44</v>
      </c>
      <c r="L50" t="str">
        <f>IF(K50&lt;=K$6,VLOOKUP(K50,申込一覧表!BI:BJ,2,0),"")</f>
        <v/>
      </c>
      <c r="M50">
        <f>IF(K50&lt;=K$6,VLOOKUP(K50,申込一覧表!BI:BK,3,0),0)</f>
        <v>0</v>
      </c>
      <c r="N50" s="21" t="str">
        <f t="shared" si="12"/>
        <v/>
      </c>
      <c r="O50" t="str">
        <f>IF(K50&lt;=K$6,VLOOKUP(K50,申込一覧表!BI:BP,8,0),"")</f>
        <v/>
      </c>
      <c r="P50" t="str">
        <f>IF(K50&lt;=K$6,VLOOKUP(K50,申込一覧表!BI:BM,5,0),"")</f>
        <v/>
      </c>
      <c r="AG50">
        <v>44</v>
      </c>
      <c r="AH50" s="108" t="str">
        <f t="shared" si="79"/>
        <v/>
      </c>
      <c r="AI50">
        <f t="shared" si="85"/>
        <v>0</v>
      </c>
      <c r="AJ50">
        <f t="shared" si="80"/>
        <v>0</v>
      </c>
      <c r="AK50">
        <f t="shared" si="80"/>
        <v>0</v>
      </c>
      <c r="AL50">
        <f t="shared" si="80"/>
        <v>0</v>
      </c>
      <c r="AM50">
        <f t="shared" si="80"/>
        <v>0</v>
      </c>
      <c r="AN50">
        <f t="shared" si="80"/>
        <v>0</v>
      </c>
      <c r="AO50">
        <f t="shared" si="80"/>
        <v>0</v>
      </c>
      <c r="AP50">
        <f t="shared" si="80"/>
        <v>0</v>
      </c>
      <c r="AS50" t="str">
        <f t="shared" si="75"/>
        <v/>
      </c>
      <c r="AT50" t="str">
        <f t="shared" si="69"/>
        <v/>
      </c>
      <c r="AU50" t="str">
        <f t="shared" si="70"/>
        <v/>
      </c>
      <c r="AV50" t="str">
        <f t="shared" si="71"/>
        <v/>
      </c>
      <c r="AW50" s="4" t="str">
        <f t="shared" si="81"/>
        <v>999:99.99</v>
      </c>
      <c r="AX50" t="str">
        <f t="shared" si="82"/>
        <v/>
      </c>
    </row>
    <row r="51" spans="1:50" ht="14.25" hidden="1" customHeight="1">
      <c r="A51" s="15" t="str">
        <f t="shared" si="86"/>
        <v/>
      </c>
      <c r="B51" s="20" t="str">
        <f>IF(C51="","",リレーオーダー用紙!$N$4)</f>
        <v/>
      </c>
      <c r="C51" s="139"/>
      <c r="D51" s="143" t="str">
        <f t="shared" si="83"/>
        <v/>
      </c>
      <c r="E51" s="89"/>
      <c r="F51" s="90"/>
      <c r="G51" s="90"/>
      <c r="H51" s="90"/>
      <c r="I51" s="90"/>
      <c r="J51" s="42" t="str">
        <f t="shared" si="87"/>
        <v/>
      </c>
      <c r="K51">
        <v>45</v>
      </c>
      <c r="L51" t="str">
        <f>IF(K51&lt;=K$6,VLOOKUP(K51,申込一覧表!BI:BJ,2,0),"")</f>
        <v/>
      </c>
      <c r="M51">
        <f>IF(K51&lt;=K$6,VLOOKUP(K51,申込一覧表!BI:BK,3,0),0)</f>
        <v>0</v>
      </c>
      <c r="N51" s="21" t="str">
        <f t="shared" si="12"/>
        <v/>
      </c>
      <c r="O51" t="str">
        <f>IF(K51&lt;=K$6,VLOOKUP(K51,申込一覧表!BI:BP,8,0),"")</f>
        <v/>
      </c>
      <c r="P51" t="str">
        <f>IF(K51&lt;=K$6,VLOOKUP(K51,申込一覧表!BI:BM,5,0),"")</f>
        <v/>
      </c>
      <c r="Q51">
        <f t="shared" ref="Q51:Q58" si="89">COUNTIF($F$7:$I$13,N51)+COUNTIF($F$26:$I$32,N51)</f>
        <v>56</v>
      </c>
      <c r="R51">
        <f t="shared" ref="R51:R58" si="90">COUNTIF($F$16:$I$23,N51)+COUNTIF($F$35:$I$42,N51)</f>
        <v>64</v>
      </c>
      <c r="S51">
        <f t="shared" ref="S51:S58" si="91">COUNTIF($F$45:$I$52,N51)</f>
        <v>32</v>
      </c>
      <c r="T51">
        <f t="shared" ref="T51:T58" si="92">COUNTIF($F$55:$I$62,_LM7)</f>
        <v>0</v>
      </c>
      <c r="U51" t="str">
        <f t="shared" ref="U51:X58" si="93">IF(F51="","",VLOOKUP(F51,$N$7:$O$131,2,0))</f>
        <v/>
      </c>
      <c r="V51" t="str">
        <f t="shared" si="93"/>
        <v/>
      </c>
      <c r="W51" t="str">
        <f t="shared" si="93"/>
        <v/>
      </c>
      <c r="X51" t="str">
        <f t="shared" si="93"/>
        <v/>
      </c>
      <c r="Y51" t="str">
        <f t="shared" ref="Y51:AB58" si="94">IF(F51="","",VLOOKUP(F51,$N$7:$P$131,3,0))</f>
        <v/>
      </c>
      <c r="Z51" t="str">
        <f t="shared" si="94"/>
        <v/>
      </c>
      <c r="AA51" t="str">
        <f t="shared" si="94"/>
        <v/>
      </c>
      <c r="AB51" t="str">
        <f t="shared" si="94"/>
        <v/>
      </c>
      <c r="AC51" t="str">
        <f t="shared" ref="AC51:AF52" si="95">IF(F51="","",VLOOKUP(F51,$N$7:$T$131,6,0))</f>
        <v/>
      </c>
      <c r="AD51" t="str">
        <f t="shared" si="95"/>
        <v/>
      </c>
      <c r="AE51" t="str">
        <f t="shared" si="95"/>
        <v/>
      </c>
      <c r="AF51" t="str">
        <f t="shared" si="95"/>
        <v/>
      </c>
      <c r="AG51">
        <v>45</v>
      </c>
      <c r="AH51" s="108" t="str">
        <f t="shared" si="79"/>
        <v/>
      </c>
      <c r="AI51">
        <f t="shared" si="85"/>
        <v>0</v>
      </c>
      <c r="AJ51">
        <f t="shared" si="80"/>
        <v>0</v>
      </c>
      <c r="AK51">
        <f t="shared" si="80"/>
        <v>0</v>
      </c>
      <c r="AL51">
        <f t="shared" si="80"/>
        <v>0</v>
      </c>
      <c r="AM51">
        <f t="shared" si="80"/>
        <v>0</v>
      </c>
      <c r="AN51">
        <f t="shared" si="80"/>
        <v>0</v>
      </c>
      <c r="AO51">
        <f t="shared" si="80"/>
        <v>0</v>
      </c>
      <c r="AP51">
        <f t="shared" si="80"/>
        <v>0</v>
      </c>
      <c r="AS51" t="str">
        <f t="shared" si="75"/>
        <v/>
      </c>
      <c r="AT51" t="str">
        <f t="shared" si="69"/>
        <v/>
      </c>
      <c r="AU51" t="str">
        <f t="shared" si="70"/>
        <v/>
      </c>
      <c r="AV51" t="str">
        <f t="shared" si="71"/>
        <v/>
      </c>
      <c r="AW51" s="4" t="str">
        <f t="shared" si="81"/>
        <v>999:99.99</v>
      </c>
      <c r="AX51" t="str">
        <f t="shared" si="82"/>
        <v/>
      </c>
    </row>
    <row r="52" spans="1:50" ht="14.25" hidden="1" customHeight="1">
      <c r="A52" s="15" t="str">
        <f t="shared" si="86"/>
        <v/>
      </c>
      <c r="B52" s="20" t="str">
        <f>IF(C52="","",リレーオーダー用紙!$N$4)</f>
        <v/>
      </c>
      <c r="C52" s="139"/>
      <c r="D52" s="143" t="str">
        <f t="shared" si="83"/>
        <v/>
      </c>
      <c r="E52" s="89"/>
      <c r="F52" s="90"/>
      <c r="G52" s="90"/>
      <c r="H52" s="90"/>
      <c r="I52" s="90"/>
      <c r="J52" s="42" t="str">
        <f t="shared" si="87"/>
        <v/>
      </c>
      <c r="K52">
        <v>46</v>
      </c>
      <c r="L52" t="str">
        <f>IF(K52&lt;=K$6,VLOOKUP(K52,申込一覧表!BI:BJ,2,0),"")</f>
        <v/>
      </c>
      <c r="M52">
        <f>IF(K52&lt;=K$6,VLOOKUP(K52,申込一覧表!BI:BK,3,0),0)</f>
        <v>0</v>
      </c>
      <c r="N52" s="21" t="str">
        <f t="shared" si="12"/>
        <v/>
      </c>
      <c r="O52" t="str">
        <f>IF(K52&lt;=K$6,VLOOKUP(K52,申込一覧表!BI:BP,8,0),"")</f>
        <v/>
      </c>
      <c r="P52" t="str">
        <f>IF(K52&lt;=K$6,VLOOKUP(K52,申込一覧表!BI:BM,5,0),"")</f>
        <v/>
      </c>
      <c r="Q52">
        <f t="shared" si="89"/>
        <v>56</v>
      </c>
      <c r="R52">
        <f t="shared" si="90"/>
        <v>64</v>
      </c>
      <c r="S52">
        <f t="shared" si="91"/>
        <v>32</v>
      </c>
      <c r="T52">
        <f t="shared" si="92"/>
        <v>0</v>
      </c>
      <c r="U52" t="str">
        <f t="shared" si="93"/>
        <v/>
      </c>
      <c r="V52" t="str">
        <f t="shared" si="93"/>
        <v/>
      </c>
      <c r="W52" t="str">
        <f t="shared" si="93"/>
        <v/>
      </c>
      <c r="X52" t="str">
        <f t="shared" si="93"/>
        <v/>
      </c>
      <c r="Y52" t="str">
        <f t="shared" si="94"/>
        <v/>
      </c>
      <c r="Z52" t="str">
        <f t="shared" si="94"/>
        <v/>
      </c>
      <c r="AA52" t="str">
        <f t="shared" si="94"/>
        <v/>
      </c>
      <c r="AB52" t="str">
        <f t="shared" si="94"/>
        <v/>
      </c>
      <c r="AC52" t="str">
        <f t="shared" si="95"/>
        <v/>
      </c>
      <c r="AD52" t="str">
        <f t="shared" si="95"/>
        <v/>
      </c>
      <c r="AE52" t="str">
        <f t="shared" si="95"/>
        <v/>
      </c>
      <c r="AF52" t="str">
        <f t="shared" si="95"/>
        <v/>
      </c>
      <c r="AG52">
        <v>46</v>
      </c>
      <c r="AH52" s="108" t="str">
        <f t="shared" si="79"/>
        <v/>
      </c>
      <c r="AI52">
        <f t="shared" si="85"/>
        <v>0</v>
      </c>
      <c r="AJ52">
        <f t="shared" si="80"/>
        <v>0</v>
      </c>
      <c r="AK52">
        <f t="shared" si="80"/>
        <v>0</v>
      </c>
      <c r="AL52">
        <f t="shared" si="80"/>
        <v>0</v>
      </c>
      <c r="AM52">
        <f t="shared" si="80"/>
        <v>0</v>
      </c>
      <c r="AN52">
        <f t="shared" si="80"/>
        <v>0</v>
      </c>
      <c r="AO52">
        <f t="shared" si="80"/>
        <v>0</v>
      </c>
      <c r="AP52">
        <f t="shared" si="80"/>
        <v>0</v>
      </c>
      <c r="AS52" t="str">
        <f t="shared" si="75"/>
        <v/>
      </c>
      <c r="AT52" t="str">
        <f t="shared" si="69"/>
        <v/>
      </c>
      <c r="AU52" t="str">
        <f t="shared" si="70"/>
        <v/>
      </c>
      <c r="AV52" t="str">
        <f t="shared" si="71"/>
        <v/>
      </c>
      <c r="AW52" s="4" t="str">
        <f t="shared" si="81"/>
        <v>999:99.99</v>
      </c>
      <c r="AX52" t="str">
        <f t="shared" si="82"/>
        <v/>
      </c>
    </row>
    <row r="53" spans="1:50" ht="14.25" hidden="1" customHeight="1">
      <c r="A53" s="23"/>
      <c r="B53" s="24"/>
      <c r="C53" s="107"/>
      <c r="D53" s="25"/>
      <c r="E53" s="26"/>
      <c r="F53" s="27"/>
      <c r="G53" s="27"/>
      <c r="H53" s="27"/>
      <c r="I53" s="27"/>
      <c r="J53" s="42"/>
      <c r="K53">
        <v>47</v>
      </c>
      <c r="L53" t="str">
        <f>IF(K53&lt;=K$6,VLOOKUP(K53,申込一覧表!BI:BJ,2,0),"")</f>
        <v/>
      </c>
      <c r="M53">
        <f>IF(K53&lt;=K$6,VLOOKUP(K53,申込一覧表!BI:BK,3,0),0)</f>
        <v>0</v>
      </c>
      <c r="N53" s="21" t="str">
        <f t="shared" si="12"/>
        <v/>
      </c>
      <c r="O53" t="str">
        <f>IF(K53&lt;=K$6,VLOOKUP(K53,申込一覧表!BI:BP,8,0),"")</f>
        <v/>
      </c>
      <c r="P53" t="str">
        <f>IF(K53&lt;=K$6,VLOOKUP(K53,申込一覧表!BI:BM,5,0),"")</f>
        <v/>
      </c>
      <c r="Q53">
        <f t="shared" si="89"/>
        <v>56</v>
      </c>
      <c r="R53">
        <f t="shared" si="90"/>
        <v>64</v>
      </c>
      <c r="S53">
        <f t="shared" si="91"/>
        <v>32</v>
      </c>
      <c r="T53">
        <f t="shared" si="92"/>
        <v>0</v>
      </c>
      <c r="U53" t="str">
        <f t="shared" si="93"/>
        <v/>
      </c>
      <c r="V53" t="str">
        <f t="shared" si="93"/>
        <v/>
      </c>
      <c r="W53" t="str">
        <f t="shared" si="93"/>
        <v/>
      </c>
      <c r="X53" t="str">
        <f t="shared" si="93"/>
        <v/>
      </c>
      <c r="Y53" t="str">
        <f t="shared" si="94"/>
        <v/>
      </c>
      <c r="Z53" t="str">
        <f t="shared" si="94"/>
        <v/>
      </c>
      <c r="AA53" t="str">
        <f t="shared" si="94"/>
        <v/>
      </c>
      <c r="AB53" t="str">
        <f t="shared" si="94"/>
        <v/>
      </c>
      <c r="AC53" t="str">
        <f t="shared" ref="AC53:AE55" si="96">IF(F53="","",VLOOKUP(F53,$N$7:$T$131,6,0))</f>
        <v/>
      </c>
      <c r="AD53" t="str">
        <f t="shared" si="96"/>
        <v/>
      </c>
      <c r="AE53" t="str">
        <f t="shared" si="96"/>
        <v/>
      </c>
      <c r="AG53">
        <v>47</v>
      </c>
      <c r="AH53" s="108" t="str">
        <f t="shared" si="38"/>
        <v/>
      </c>
      <c r="AI53">
        <f t="shared" ref="AI53:AP53" si="97">SUM(AI45:AI52)</f>
        <v>0</v>
      </c>
      <c r="AJ53">
        <f t="shared" si="97"/>
        <v>0</v>
      </c>
      <c r="AK53">
        <f t="shared" si="97"/>
        <v>0</v>
      </c>
      <c r="AL53">
        <f t="shared" si="97"/>
        <v>0</v>
      </c>
      <c r="AM53">
        <f t="shared" si="97"/>
        <v>0</v>
      </c>
      <c r="AN53">
        <f t="shared" si="97"/>
        <v>0</v>
      </c>
      <c r="AO53">
        <f t="shared" si="97"/>
        <v>0</v>
      </c>
      <c r="AP53">
        <f t="shared" si="97"/>
        <v>0</v>
      </c>
      <c r="AQ53">
        <f>MAX(AI53:AP53)</f>
        <v>0</v>
      </c>
      <c r="AR53">
        <f>SUM(AI53:AP53)</f>
        <v>0</v>
      </c>
      <c r="AS53" t="str">
        <f t="shared" si="75"/>
        <v/>
      </c>
      <c r="AT53" t="str">
        <f t="shared" si="69"/>
        <v/>
      </c>
      <c r="AU53" t="str">
        <f t="shared" si="70"/>
        <v/>
      </c>
      <c r="AV53" t="str">
        <f t="shared" si="71"/>
        <v/>
      </c>
      <c r="AW53" s="4"/>
    </row>
    <row r="54" spans="1:50" s="13" customFormat="1" ht="14.25" hidden="1" customHeight="1">
      <c r="A54" s="28" t="s">
        <v>199</v>
      </c>
      <c r="B54" s="18"/>
      <c r="C54" s="18"/>
      <c r="D54" s="18"/>
      <c r="E54" s="18"/>
      <c r="F54" s="19"/>
      <c r="G54" s="18"/>
      <c r="H54" s="18"/>
      <c r="I54" s="18"/>
      <c r="J54" s="42"/>
      <c r="K54">
        <v>48</v>
      </c>
      <c r="L54" t="str">
        <f>IF(K54&lt;=K$6,VLOOKUP(K54,申込一覧表!BI:BJ,2,0),"")</f>
        <v/>
      </c>
      <c r="M54">
        <f>IF(K54&lt;=K$6,VLOOKUP(K54,申込一覧表!BI:BK,3,0),0)</f>
        <v>0</v>
      </c>
      <c r="N54" s="21" t="str">
        <f t="shared" si="12"/>
        <v/>
      </c>
      <c r="O54" t="str">
        <f>IF(K54&lt;=K$6,VLOOKUP(K54,申込一覧表!BI:BP,8,0),"")</f>
        <v/>
      </c>
      <c r="P54" t="str">
        <f>IF(K54&lt;=K$6,VLOOKUP(K54,申込一覧表!BI:BM,5,0),"")</f>
        <v/>
      </c>
      <c r="Q54">
        <f t="shared" si="89"/>
        <v>56</v>
      </c>
      <c r="R54">
        <f t="shared" si="90"/>
        <v>64</v>
      </c>
      <c r="S54">
        <f t="shared" si="91"/>
        <v>32</v>
      </c>
      <c r="T54">
        <f t="shared" si="92"/>
        <v>0</v>
      </c>
      <c r="U54" t="str">
        <f t="shared" si="93"/>
        <v/>
      </c>
      <c r="V54" t="str">
        <f t="shared" si="93"/>
        <v/>
      </c>
      <c r="W54" t="str">
        <f t="shared" si="93"/>
        <v/>
      </c>
      <c r="X54" t="str">
        <f t="shared" si="93"/>
        <v/>
      </c>
      <c r="Y54" t="str">
        <f t="shared" si="94"/>
        <v/>
      </c>
      <c r="Z54" t="str">
        <f t="shared" si="94"/>
        <v/>
      </c>
      <c r="AA54" t="str">
        <f t="shared" si="94"/>
        <v/>
      </c>
      <c r="AB54" t="str">
        <f t="shared" si="94"/>
        <v/>
      </c>
      <c r="AC54" t="str">
        <f t="shared" si="96"/>
        <v/>
      </c>
      <c r="AD54" t="str">
        <f t="shared" si="96"/>
        <v/>
      </c>
      <c r="AE54" t="str">
        <f t="shared" si="96"/>
        <v/>
      </c>
      <c r="AF54"/>
      <c r="AG54">
        <v>48</v>
      </c>
      <c r="AS54" t="str">
        <f t="shared" si="75"/>
        <v/>
      </c>
      <c r="AT54" t="str">
        <f t="shared" si="69"/>
        <v/>
      </c>
      <c r="AU54" t="str">
        <f t="shared" si="70"/>
        <v/>
      </c>
      <c r="AV54" t="str">
        <f t="shared" si="71"/>
        <v/>
      </c>
      <c r="AW54" s="4"/>
    </row>
    <row r="55" spans="1:50" ht="14.25" hidden="1" customHeight="1">
      <c r="A55" s="15" t="str">
        <f>IF(C55="","",1)</f>
        <v/>
      </c>
      <c r="B55" s="20" t="str">
        <f>IF(C55="","",リレーオーダー用紙!$N$4)</f>
        <v/>
      </c>
      <c r="C55" s="139"/>
      <c r="D55" s="139"/>
      <c r="E55" s="89"/>
      <c r="F55" s="90"/>
      <c r="G55" s="90"/>
      <c r="H55" s="90"/>
      <c r="I55" s="90"/>
      <c r="J55" s="42" t="str">
        <f t="shared" si="87"/>
        <v/>
      </c>
      <c r="K55">
        <v>49</v>
      </c>
      <c r="L55" t="str">
        <f>IF(K55&lt;=K$6,VLOOKUP(K55,申込一覧表!BI:BJ,2,0),"")</f>
        <v/>
      </c>
      <c r="M55">
        <f>IF(K55&lt;=K$6,VLOOKUP(K55,申込一覧表!BI:BK,3,0),0)</f>
        <v>0</v>
      </c>
      <c r="N55" s="21" t="str">
        <f t="shared" si="12"/>
        <v/>
      </c>
      <c r="O55" t="str">
        <f>IF(K55&lt;=K$6,VLOOKUP(K55,申込一覧表!BI:BP,8,0),"")</f>
        <v/>
      </c>
      <c r="P55" t="str">
        <f>IF(K55&lt;=K$6,VLOOKUP(K55,申込一覧表!BI:BM,5,0),"")</f>
        <v/>
      </c>
      <c r="Q55">
        <f t="shared" si="89"/>
        <v>56</v>
      </c>
      <c r="R55">
        <f t="shared" si="90"/>
        <v>64</v>
      </c>
      <c r="S55">
        <f t="shared" si="91"/>
        <v>32</v>
      </c>
      <c r="T55">
        <f t="shared" si="92"/>
        <v>0</v>
      </c>
      <c r="U55" t="str">
        <f t="shared" si="93"/>
        <v/>
      </c>
      <c r="V55" t="str">
        <f t="shared" si="93"/>
        <v/>
      </c>
      <c r="W55" t="str">
        <f t="shared" si="93"/>
        <v/>
      </c>
      <c r="X55" t="str">
        <f t="shared" si="93"/>
        <v/>
      </c>
      <c r="Y55" t="str">
        <f t="shared" si="94"/>
        <v/>
      </c>
      <c r="Z55" t="str">
        <f t="shared" si="94"/>
        <v/>
      </c>
      <c r="AA55" t="str">
        <f t="shared" si="94"/>
        <v/>
      </c>
      <c r="AB55" t="str">
        <f t="shared" si="94"/>
        <v/>
      </c>
      <c r="AC55" t="str">
        <f t="shared" si="96"/>
        <v/>
      </c>
      <c r="AD55" t="str">
        <f t="shared" si="96"/>
        <v/>
      </c>
      <c r="AE55" t="str">
        <f t="shared" si="96"/>
        <v/>
      </c>
      <c r="AF55" t="str">
        <f>IF(I55="","",VLOOKUP(I55,$N$7:$T$131,7,0))</f>
        <v/>
      </c>
      <c r="AG55">
        <v>49</v>
      </c>
      <c r="AH55" s="108" t="str">
        <f t="shared" ref="AH55:AH62" si="98">IF(C55="","",IF(C55="Ｓ","1",IF(C55="Ａ","2",IF(C55="Ｂ","3",IF(C55="Ｃ","4",IF(C55="Ｄ","5",IF(C55="Ｅ","6",IF(C55="ＤＣ","7","8"))))))))</f>
        <v/>
      </c>
      <c r="AI55">
        <f>IF(AI$6=$AH55,1,0)</f>
        <v>0</v>
      </c>
      <c r="AJ55">
        <f t="shared" ref="AJ55:AP62" si="99">IF(AJ$6=$AH55,1,0)</f>
        <v>0</v>
      </c>
      <c r="AK55">
        <f t="shared" si="99"/>
        <v>0</v>
      </c>
      <c r="AL55">
        <f t="shared" si="99"/>
        <v>0</v>
      </c>
      <c r="AM55">
        <f t="shared" si="99"/>
        <v>0</v>
      </c>
      <c r="AN55">
        <f t="shared" si="99"/>
        <v>0</v>
      </c>
      <c r="AO55">
        <f t="shared" si="99"/>
        <v>0</v>
      </c>
      <c r="AP55">
        <f t="shared" si="99"/>
        <v>0</v>
      </c>
      <c r="AS55" t="str">
        <f t="shared" si="75"/>
        <v/>
      </c>
      <c r="AT55" t="str">
        <f t="shared" si="69"/>
        <v/>
      </c>
      <c r="AU55" t="str">
        <f t="shared" si="70"/>
        <v/>
      </c>
      <c r="AV55" t="str">
        <f t="shared" si="71"/>
        <v/>
      </c>
      <c r="AW55" s="4" t="str">
        <f t="shared" ref="AW55:AW62" si="100">IF(E55="","999:99.99"," "&amp;LEFT(RIGHT("        "&amp;TEXT(E55,"0.00"),7),2)&amp;":"&amp;RIGHT(TEXT(E55,"0.00"),5))</f>
        <v>999:99.99</v>
      </c>
      <c r="AX55" t="str">
        <f t="shared" ref="AX55:AX62" si="101">LEFT(D55,3)</f>
        <v/>
      </c>
    </row>
    <row r="56" spans="1:50" ht="14.25" hidden="1" customHeight="1">
      <c r="A56" s="15" t="str">
        <f>IF(C56="","",A55+1)</f>
        <v/>
      </c>
      <c r="B56" s="20" t="str">
        <f>IF(C56="","",リレーオーダー用紙!$N$4)</f>
        <v/>
      </c>
      <c r="C56" s="139"/>
      <c r="D56" s="139"/>
      <c r="E56" s="89"/>
      <c r="F56" s="90"/>
      <c r="G56" s="90"/>
      <c r="H56" s="90"/>
      <c r="I56" s="90"/>
      <c r="J56" s="42" t="str">
        <f t="shared" si="87"/>
        <v/>
      </c>
      <c r="K56">
        <v>50</v>
      </c>
      <c r="L56" t="str">
        <f>IF(K56&lt;=K$6,VLOOKUP(K56,申込一覧表!BI:BJ,2,0),"")</f>
        <v/>
      </c>
      <c r="M56">
        <f>IF(K56&lt;=K$6,VLOOKUP(K56,申込一覧表!BI:BK,3,0),0)</f>
        <v>0</v>
      </c>
      <c r="N56" s="21" t="str">
        <f t="shared" si="12"/>
        <v/>
      </c>
      <c r="O56" t="str">
        <f>IF(K56&lt;=K$6,VLOOKUP(K56,申込一覧表!BI:BP,8,0),"")</f>
        <v/>
      </c>
      <c r="P56" t="str">
        <f>IF(K56&lt;=K$6,VLOOKUP(K56,申込一覧表!BI:BM,5,0),"")</f>
        <v/>
      </c>
      <c r="Q56">
        <f t="shared" si="89"/>
        <v>56</v>
      </c>
      <c r="R56">
        <f t="shared" si="90"/>
        <v>64</v>
      </c>
      <c r="S56">
        <f t="shared" si="91"/>
        <v>32</v>
      </c>
      <c r="T56">
        <f t="shared" si="92"/>
        <v>0</v>
      </c>
      <c r="U56" t="str">
        <f t="shared" si="93"/>
        <v/>
      </c>
      <c r="V56" t="str">
        <f t="shared" si="93"/>
        <v/>
      </c>
      <c r="W56" t="str">
        <f t="shared" si="93"/>
        <v/>
      </c>
      <c r="X56" t="str">
        <f t="shared" si="93"/>
        <v/>
      </c>
      <c r="Y56" t="str">
        <f t="shared" si="94"/>
        <v/>
      </c>
      <c r="Z56" t="str">
        <f t="shared" si="94"/>
        <v/>
      </c>
      <c r="AA56" t="str">
        <f t="shared" si="94"/>
        <v/>
      </c>
      <c r="AB56" t="str">
        <f t="shared" si="94"/>
        <v/>
      </c>
      <c r="AC56" t="str">
        <f t="shared" ref="AC56:AE58" si="102">IF(F56="","",VLOOKUP(F56,$N$7:$T$131,7,0))</f>
        <v/>
      </c>
      <c r="AD56" t="str">
        <f t="shared" si="102"/>
        <v/>
      </c>
      <c r="AE56" t="str">
        <f t="shared" si="102"/>
        <v/>
      </c>
      <c r="AF56" t="str">
        <f>IF(I56="","",VLOOKUP(I56,$N$7:$T$131,7,0))</f>
        <v/>
      </c>
      <c r="AG56">
        <v>50</v>
      </c>
      <c r="AH56" s="108" t="str">
        <f t="shared" si="98"/>
        <v/>
      </c>
      <c r="AI56">
        <f t="shared" ref="AI56:AI62" si="103">IF(AI$6=$AH56,1,0)</f>
        <v>0</v>
      </c>
      <c r="AJ56">
        <f t="shared" si="99"/>
        <v>0</v>
      </c>
      <c r="AK56">
        <f t="shared" si="99"/>
        <v>0</v>
      </c>
      <c r="AL56">
        <f t="shared" si="99"/>
        <v>0</v>
      </c>
      <c r="AM56">
        <f t="shared" si="99"/>
        <v>0</v>
      </c>
      <c r="AN56">
        <f t="shared" si="99"/>
        <v>0</v>
      </c>
      <c r="AO56">
        <f t="shared" si="99"/>
        <v>0</v>
      </c>
      <c r="AP56">
        <f t="shared" si="99"/>
        <v>0</v>
      </c>
      <c r="AS56" t="str">
        <f t="shared" si="75"/>
        <v/>
      </c>
      <c r="AT56" t="str">
        <f t="shared" si="69"/>
        <v/>
      </c>
      <c r="AU56" t="str">
        <f t="shared" si="70"/>
        <v/>
      </c>
      <c r="AV56" t="str">
        <f t="shared" si="71"/>
        <v/>
      </c>
      <c r="AW56" s="4" t="str">
        <f t="shared" si="100"/>
        <v>999:99.99</v>
      </c>
      <c r="AX56" t="str">
        <f t="shared" si="101"/>
        <v/>
      </c>
    </row>
    <row r="57" spans="1:50" ht="14.25" hidden="1" customHeight="1">
      <c r="A57" s="15" t="str">
        <f t="shared" ref="A57:A62" si="104">IF(C57="","",A56+1)</f>
        <v/>
      </c>
      <c r="B57" s="20" t="str">
        <f>IF(C57="","",リレーオーダー用紙!$N$4)</f>
        <v/>
      </c>
      <c r="C57" s="139"/>
      <c r="D57" s="139"/>
      <c r="E57" s="89"/>
      <c r="F57" s="90"/>
      <c r="G57" s="90"/>
      <c r="H57" s="90"/>
      <c r="I57" s="90"/>
      <c r="J57" s="42" t="str">
        <f t="shared" si="87"/>
        <v/>
      </c>
      <c r="K57">
        <v>51</v>
      </c>
      <c r="L57" t="str">
        <f>IF(K57&lt;=K$6,VLOOKUP(K57,申込一覧表!BI:BJ,2,0),"")</f>
        <v/>
      </c>
      <c r="M57">
        <f>IF(K57&lt;=K$6,VLOOKUP(K57,申込一覧表!BI:BK,3,0),0)</f>
        <v>0</v>
      </c>
      <c r="N57" s="21" t="str">
        <f t="shared" si="12"/>
        <v/>
      </c>
      <c r="O57" t="str">
        <f>IF(K57&lt;=K$6,VLOOKUP(K57,申込一覧表!BI:BP,8,0),"")</f>
        <v/>
      </c>
      <c r="P57" t="str">
        <f>IF(K57&lt;=K$6,VLOOKUP(K57,申込一覧表!BI:BM,5,0),"")</f>
        <v/>
      </c>
      <c r="Q57">
        <f t="shared" si="89"/>
        <v>56</v>
      </c>
      <c r="R57">
        <f t="shared" si="90"/>
        <v>64</v>
      </c>
      <c r="S57">
        <f t="shared" si="91"/>
        <v>32</v>
      </c>
      <c r="T57">
        <f t="shared" si="92"/>
        <v>0</v>
      </c>
      <c r="U57" t="str">
        <f t="shared" si="93"/>
        <v/>
      </c>
      <c r="V57" t="str">
        <f t="shared" si="93"/>
        <v/>
      </c>
      <c r="W57" t="str">
        <f t="shared" si="93"/>
        <v/>
      </c>
      <c r="X57" t="str">
        <f t="shared" si="93"/>
        <v/>
      </c>
      <c r="Y57" t="str">
        <f t="shared" si="94"/>
        <v/>
      </c>
      <c r="Z57" t="str">
        <f t="shared" si="94"/>
        <v/>
      </c>
      <c r="AA57" t="str">
        <f t="shared" si="94"/>
        <v/>
      </c>
      <c r="AB57" t="str">
        <f t="shared" si="94"/>
        <v/>
      </c>
      <c r="AC57" t="str">
        <f t="shared" si="102"/>
        <v/>
      </c>
      <c r="AD57" t="str">
        <f t="shared" si="102"/>
        <v/>
      </c>
      <c r="AE57" t="str">
        <f t="shared" si="102"/>
        <v/>
      </c>
      <c r="AF57" t="str">
        <f>IF(I57="","",VLOOKUP(I57,$N$7:$T$131,7,0))</f>
        <v/>
      </c>
      <c r="AG57">
        <v>51</v>
      </c>
      <c r="AH57" s="108" t="str">
        <f t="shared" si="98"/>
        <v/>
      </c>
      <c r="AI57">
        <f t="shared" si="103"/>
        <v>0</v>
      </c>
      <c r="AJ57">
        <f t="shared" si="99"/>
        <v>0</v>
      </c>
      <c r="AK57">
        <f t="shared" si="99"/>
        <v>0</v>
      </c>
      <c r="AL57">
        <f t="shared" si="99"/>
        <v>0</v>
      </c>
      <c r="AM57">
        <f t="shared" si="99"/>
        <v>0</v>
      </c>
      <c r="AN57">
        <f t="shared" si="99"/>
        <v>0</v>
      </c>
      <c r="AO57">
        <f t="shared" si="99"/>
        <v>0</v>
      </c>
      <c r="AP57">
        <f t="shared" si="99"/>
        <v>0</v>
      </c>
      <c r="AS57" t="str">
        <f t="shared" si="75"/>
        <v/>
      </c>
      <c r="AT57" t="str">
        <f t="shared" si="69"/>
        <v/>
      </c>
      <c r="AU57" t="str">
        <f t="shared" si="70"/>
        <v/>
      </c>
      <c r="AV57" t="str">
        <f t="shared" si="71"/>
        <v/>
      </c>
      <c r="AW57" s="4" t="str">
        <f t="shared" si="100"/>
        <v>999:99.99</v>
      </c>
      <c r="AX57" t="str">
        <f t="shared" si="101"/>
        <v/>
      </c>
    </row>
    <row r="58" spans="1:50" ht="14.25" hidden="1" customHeight="1">
      <c r="A58" s="15" t="str">
        <f t="shared" si="104"/>
        <v/>
      </c>
      <c r="B58" s="20" t="str">
        <f>IF(C58="","",リレーオーダー用紙!$N$4)</f>
        <v/>
      </c>
      <c r="C58" s="139"/>
      <c r="D58" s="139"/>
      <c r="E58" s="89"/>
      <c r="F58" s="90"/>
      <c r="G58" s="90"/>
      <c r="H58" s="90"/>
      <c r="I58" s="90"/>
      <c r="J58" s="42" t="str">
        <f t="shared" si="87"/>
        <v/>
      </c>
      <c r="K58">
        <v>52</v>
      </c>
      <c r="L58" t="str">
        <f>IF(K58&lt;=K$6,VLOOKUP(K58,申込一覧表!BI:BJ,2,0),"")</f>
        <v/>
      </c>
      <c r="M58">
        <f>IF(K58&lt;=K$6,VLOOKUP(K58,申込一覧表!BI:BK,3,0),0)</f>
        <v>0</v>
      </c>
      <c r="N58" s="21" t="str">
        <f t="shared" si="12"/>
        <v/>
      </c>
      <c r="O58" t="str">
        <f>IF(K58&lt;=K$6,VLOOKUP(K58,申込一覧表!BI:BP,8,0),"")</f>
        <v/>
      </c>
      <c r="P58" t="str">
        <f>IF(K58&lt;=K$6,VLOOKUP(K58,申込一覧表!BI:BM,5,0),"")</f>
        <v/>
      </c>
      <c r="Q58">
        <f t="shared" si="89"/>
        <v>56</v>
      </c>
      <c r="R58">
        <f t="shared" si="90"/>
        <v>64</v>
      </c>
      <c r="S58">
        <f t="shared" si="91"/>
        <v>32</v>
      </c>
      <c r="T58">
        <f t="shared" si="92"/>
        <v>0</v>
      </c>
      <c r="U58" t="str">
        <f t="shared" si="93"/>
        <v/>
      </c>
      <c r="V58" t="str">
        <f t="shared" si="93"/>
        <v/>
      </c>
      <c r="W58" t="str">
        <f t="shared" si="93"/>
        <v/>
      </c>
      <c r="X58" t="str">
        <f t="shared" si="93"/>
        <v/>
      </c>
      <c r="Y58" t="str">
        <f t="shared" si="94"/>
        <v/>
      </c>
      <c r="Z58" t="str">
        <f t="shared" si="94"/>
        <v/>
      </c>
      <c r="AA58" t="str">
        <f t="shared" si="94"/>
        <v/>
      </c>
      <c r="AB58" t="str">
        <f t="shared" si="94"/>
        <v/>
      </c>
      <c r="AC58" t="str">
        <f t="shared" si="102"/>
        <v/>
      </c>
      <c r="AD58" t="str">
        <f t="shared" si="102"/>
        <v/>
      </c>
      <c r="AE58" t="str">
        <f t="shared" si="102"/>
        <v/>
      </c>
      <c r="AF58" t="str">
        <f>IF(I58="","",VLOOKUP(I58,$N$7:$T$131,7,0))</f>
        <v/>
      </c>
      <c r="AG58">
        <v>52</v>
      </c>
      <c r="AH58" s="108" t="str">
        <f t="shared" si="98"/>
        <v/>
      </c>
      <c r="AI58">
        <f t="shared" si="103"/>
        <v>0</v>
      </c>
      <c r="AJ58">
        <f t="shared" si="99"/>
        <v>0</v>
      </c>
      <c r="AK58">
        <f t="shared" si="99"/>
        <v>0</v>
      </c>
      <c r="AL58">
        <f t="shared" si="99"/>
        <v>0</v>
      </c>
      <c r="AM58">
        <f t="shared" si="99"/>
        <v>0</v>
      </c>
      <c r="AN58">
        <f t="shared" si="99"/>
        <v>0</v>
      </c>
      <c r="AO58">
        <f t="shared" si="99"/>
        <v>0</v>
      </c>
      <c r="AP58">
        <f t="shared" si="99"/>
        <v>0</v>
      </c>
      <c r="AS58" t="str">
        <f t="shared" si="75"/>
        <v/>
      </c>
      <c r="AT58" t="str">
        <f t="shared" si="69"/>
        <v/>
      </c>
      <c r="AU58" t="str">
        <f t="shared" si="70"/>
        <v/>
      </c>
      <c r="AV58" t="str">
        <f t="shared" si="71"/>
        <v/>
      </c>
      <c r="AW58" s="4" t="str">
        <f t="shared" si="100"/>
        <v>999:99.99</v>
      </c>
      <c r="AX58" t="str">
        <f t="shared" si="101"/>
        <v/>
      </c>
    </row>
    <row r="59" spans="1:50" ht="14.25" hidden="1" customHeight="1">
      <c r="A59" s="15" t="str">
        <f t="shared" si="104"/>
        <v/>
      </c>
      <c r="B59" s="20" t="str">
        <f>IF(C59="","",リレーオーダー用紙!$N$4)</f>
        <v/>
      </c>
      <c r="C59" s="139"/>
      <c r="D59" s="139"/>
      <c r="E59" s="89"/>
      <c r="F59" s="90"/>
      <c r="G59" s="90"/>
      <c r="H59" s="90"/>
      <c r="I59" s="90"/>
      <c r="J59" s="42"/>
      <c r="K59">
        <v>53</v>
      </c>
      <c r="L59" t="str">
        <f>IF(K59&lt;=K$6,VLOOKUP(K59,申込一覧表!BI:BJ,2,0),"")</f>
        <v/>
      </c>
      <c r="M59">
        <f>IF(K59&lt;=K$6,VLOOKUP(K59,申込一覧表!BI:BK,3,0),0)</f>
        <v>0</v>
      </c>
      <c r="N59" s="21" t="str">
        <f t="shared" si="12"/>
        <v/>
      </c>
      <c r="O59" t="str">
        <f>IF(K59&lt;=K$6,VLOOKUP(K59,申込一覧表!BI:BP,8,0),"")</f>
        <v/>
      </c>
      <c r="P59" t="str">
        <f>IF(K59&lt;=K$6,VLOOKUP(K59,申込一覧表!BI:BM,5,0),"")</f>
        <v/>
      </c>
      <c r="AG59">
        <v>53</v>
      </c>
      <c r="AH59" s="108" t="str">
        <f t="shared" si="98"/>
        <v/>
      </c>
      <c r="AI59">
        <f t="shared" si="103"/>
        <v>0</v>
      </c>
      <c r="AJ59">
        <f t="shared" si="99"/>
        <v>0</v>
      </c>
      <c r="AK59">
        <f t="shared" si="99"/>
        <v>0</v>
      </c>
      <c r="AL59">
        <f t="shared" si="99"/>
        <v>0</v>
      </c>
      <c r="AM59">
        <f t="shared" si="99"/>
        <v>0</v>
      </c>
      <c r="AN59">
        <f t="shared" si="99"/>
        <v>0</v>
      </c>
      <c r="AO59">
        <f t="shared" si="99"/>
        <v>0</v>
      </c>
      <c r="AP59">
        <f t="shared" si="99"/>
        <v>0</v>
      </c>
      <c r="AS59" t="str">
        <f t="shared" si="75"/>
        <v/>
      </c>
      <c r="AW59" s="4" t="str">
        <f t="shared" si="100"/>
        <v>999:99.99</v>
      </c>
      <c r="AX59" t="str">
        <f t="shared" si="101"/>
        <v/>
      </c>
    </row>
    <row r="60" spans="1:50" ht="14.25" hidden="1" customHeight="1">
      <c r="A60" s="15" t="str">
        <f t="shared" si="104"/>
        <v/>
      </c>
      <c r="B60" s="20" t="str">
        <f>IF(C60="","",リレーオーダー用紙!$N$4)</f>
        <v/>
      </c>
      <c r="C60" s="139"/>
      <c r="D60" s="139"/>
      <c r="E60" s="89"/>
      <c r="F60" s="90"/>
      <c r="G60" s="90"/>
      <c r="H60" s="90"/>
      <c r="I60" s="90"/>
      <c r="J60" s="42" t="str">
        <f t="shared" si="87"/>
        <v/>
      </c>
      <c r="K60">
        <v>54</v>
      </c>
      <c r="L60" t="str">
        <f>IF(K60&lt;=K$6,VLOOKUP(K60,申込一覧表!BI:BJ,2,0),"")</f>
        <v/>
      </c>
      <c r="M60">
        <f>IF(K60&lt;=K$6,VLOOKUP(K60,申込一覧表!BI:BK,3,0),0)</f>
        <v>0</v>
      </c>
      <c r="N60" s="21" t="str">
        <f t="shared" si="12"/>
        <v/>
      </c>
      <c r="O60" t="str">
        <f>IF(K60&lt;=K$6,VLOOKUP(K60,申込一覧表!BI:BP,8,0),"")</f>
        <v/>
      </c>
      <c r="P60" t="str">
        <f>IF(K60&lt;=K$6,VLOOKUP(K60,申込一覧表!BI:BM,5,0),"")</f>
        <v/>
      </c>
      <c r="Q60">
        <f t="shared" ref="Q60:Q91" si="105">COUNTIF($F$7:$I$13,N60)+COUNTIF($F$26:$I$32,N60)</f>
        <v>56</v>
      </c>
      <c r="R60">
        <f t="shared" ref="R60:R91" si="106">COUNTIF($F$16:$I$23,N60)+COUNTIF($F$35:$I$42,N60)</f>
        <v>64</v>
      </c>
      <c r="S60">
        <f t="shared" ref="S60:S91" si="107">COUNTIF($F$45:$I$52,N60)</f>
        <v>32</v>
      </c>
      <c r="T60">
        <f t="shared" ref="T60:T91" si="108">COUNTIF($F$55:$I$62,_LM7)</f>
        <v>0</v>
      </c>
      <c r="U60" t="str">
        <f t="shared" ref="U60:U91" si="109">IF(F60="","",VLOOKUP(F60,$N$7:$O$131,2,0))</f>
        <v/>
      </c>
      <c r="V60" t="str">
        <f t="shared" ref="V60:V91" si="110">IF(G60="","",VLOOKUP(G60,$N$7:$O$131,2,0))</f>
        <v/>
      </c>
      <c r="W60" t="str">
        <f t="shared" ref="W60:W91" si="111">IF(H60="","",VLOOKUP(H60,$N$7:$O$131,2,0))</f>
        <v/>
      </c>
      <c r="X60" t="str">
        <f t="shared" ref="X60:X91" si="112">IF(I60="","",VLOOKUP(I60,$N$7:$O$131,2,0))</f>
        <v/>
      </c>
      <c r="Y60" t="str">
        <f t="shared" ref="Y60:Y91" si="113">IF(F60="","",VLOOKUP(F60,$N$7:$P$131,3,0))</f>
        <v/>
      </c>
      <c r="Z60" t="str">
        <f t="shared" ref="Z60:Z91" si="114">IF(G60="","",VLOOKUP(G60,$N$7:$P$131,3,0))</f>
        <v/>
      </c>
      <c r="AA60" t="str">
        <f t="shared" ref="AA60:AA91" si="115">IF(H60="","",VLOOKUP(H60,$N$7:$P$131,3,0))</f>
        <v/>
      </c>
      <c r="AB60" t="str">
        <f t="shared" ref="AB60:AB91" si="116">IF(I60="","",VLOOKUP(I60,$N$7:$P$131,3,0))</f>
        <v/>
      </c>
      <c r="AC60" t="str">
        <f t="shared" ref="AC60:AC91" si="117">IF(F60="","",VLOOKUP(F60,$N$7:$T$131,7,0))</f>
        <v/>
      </c>
      <c r="AD60" t="str">
        <f t="shared" ref="AD60:AD91" si="118">IF(G60="","",VLOOKUP(G60,$N$7:$T$131,7,0))</f>
        <v/>
      </c>
      <c r="AE60" t="str">
        <f t="shared" ref="AE60:AE91" si="119">IF(H60="","",VLOOKUP(H60,$N$7:$T$131,7,0))</f>
        <v/>
      </c>
      <c r="AF60" t="str">
        <f t="shared" ref="AF60:AF91" si="120">IF(I60="","",VLOOKUP(I60,$N$7:$T$131,7,0))</f>
        <v/>
      </c>
      <c r="AG60">
        <v>54</v>
      </c>
      <c r="AH60" s="108" t="str">
        <f t="shared" si="98"/>
        <v/>
      </c>
      <c r="AI60">
        <f t="shared" si="103"/>
        <v>0</v>
      </c>
      <c r="AJ60">
        <f t="shared" si="99"/>
        <v>0</v>
      </c>
      <c r="AK60">
        <f t="shared" si="99"/>
        <v>0</v>
      </c>
      <c r="AL60">
        <f t="shared" si="99"/>
        <v>0</v>
      </c>
      <c r="AM60">
        <f t="shared" si="99"/>
        <v>0</v>
      </c>
      <c r="AN60">
        <f t="shared" si="99"/>
        <v>0</v>
      </c>
      <c r="AO60">
        <f t="shared" si="99"/>
        <v>0</v>
      </c>
      <c r="AP60">
        <f t="shared" si="99"/>
        <v>0</v>
      </c>
      <c r="AS60" t="str">
        <f t="shared" si="75"/>
        <v/>
      </c>
      <c r="AT60" t="str">
        <f t="shared" ref="AT60:AV62" si="121">IF(G60="","",VLOOKUP(G60,$N$7:$AG$130,20,0))</f>
        <v/>
      </c>
      <c r="AU60" t="str">
        <f t="shared" si="121"/>
        <v/>
      </c>
      <c r="AV60" t="str">
        <f t="shared" si="121"/>
        <v/>
      </c>
      <c r="AW60" s="4" t="str">
        <f t="shared" si="100"/>
        <v>999:99.99</v>
      </c>
      <c r="AX60" t="str">
        <f t="shared" si="101"/>
        <v/>
      </c>
    </row>
    <row r="61" spans="1:50" ht="14.25" hidden="1" customHeight="1">
      <c r="A61" s="15" t="str">
        <f t="shared" si="104"/>
        <v/>
      </c>
      <c r="B61" s="20" t="str">
        <f>IF(C61="","",リレーオーダー用紙!$N$4)</f>
        <v/>
      </c>
      <c r="C61" s="139"/>
      <c r="D61" s="139"/>
      <c r="E61" s="89"/>
      <c r="F61" s="90"/>
      <c r="G61" s="90"/>
      <c r="H61" s="90"/>
      <c r="I61" s="90"/>
      <c r="J61" s="42" t="str">
        <f t="shared" si="87"/>
        <v/>
      </c>
      <c r="K61">
        <v>55</v>
      </c>
      <c r="L61" t="str">
        <f>IF(K61&lt;=K$6,VLOOKUP(K61,申込一覧表!BI:BJ,2,0),"")</f>
        <v/>
      </c>
      <c r="M61">
        <f>IF(K61&lt;=K$6,VLOOKUP(K61,申込一覧表!BI:BK,3,0),0)</f>
        <v>0</v>
      </c>
      <c r="N61" s="21" t="str">
        <f t="shared" si="12"/>
        <v/>
      </c>
      <c r="O61" t="str">
        <f>IF(K61&lt;=K$6,VLOOKUP(K61,申込一覧表!BI:BP,8,0),"")</f>
        <v/>
      </c>
      <c r="P61" t="str">
        <f>IF(K61&lt;=K$6,VLOOKUP(K61,申込一覧表!BI:BM,5,0),"")</f>
        <v/>
      </c>
      <c r="Q61">
        <f t="shared" si="105"/>
        <v>56</v>
      </c>
      <c r="R61">
        <f t="shared" si="106"/>
        <v>64</v>
      </c>
      <c r="S61">
        <f t="shared" si="107"/>
        <v>32</v>
      </c>
      <c r="T61">
        <f t="shared" si="108"/>
        <v>0</v>
      </c>
      <c r="U61" t="str">
        <f t="shared" si="109"/>
        <v/>
      </c>
      <c r="V61" t="str">
        <f t="shared" si="110"/>
        <v/>
      </c>
      <c r="W61" t="str">
        <f t="shared" si="111"/>
        <v/>
      </c>
      <c r="X61" t="str">
        <f t="shared" si="112"/>
        <v/>
      </c>
      <c r="Y61" t="str">
        <f t="shared" si="113"/>
        <v/>
      </c>
      <c r="Z61" t="str">
        <f t="shared" si="114"/>
        <v/>
      </c>
      <c r="AA61" t="str">
        <f t="shared" si="115"/>
        <v/>
      </c>
      <c r="AB61" t="str">
        <f t="shared" si="116"/>
        <v/>
      </c>
      <c r="AC61" t="str">
        <f t="shared" si="117"/>
        <v/>
      </c>
      <c r="AD61" t="str">
        <f t="shared" si="118"/>
        <v/>
      </c>
      <c r="AE61" t="str">
        <f t="shared" si="119"/>
        <v/>
      </c>
      <c r="AF61" t="str">
        <f t="shared" si="120"/>
        <v/>
      </c>
      <c r="AG61">
        <v>55</v>
      </c>
      <c r="AH61" s="108" t="str">
        <f t="shared" si="98"/>
        <v/>
      </c>
      <c r="AI61">
        <f t="shared" si="103"/>
        <v>0</v>
      </c>
      <c r="AJ61">
        <f t="shared" si="99"/>
        <v>0</v>
      </c>
      <c r="AK61">
        <f t="shared" si="99"/>
        <v>0</v>
      </c>
      <c r="AL61">
        <f t="shared" si="99"/>
        <v>0</v>
      </c>
      <c r="AM61">
        <f t="shared" si="99"/>
        <v>0</v>
      </c>
      <c r="AN61">
        <f t="shared" si="99"/>
        <v>0</v>
      </c>
      <c r="AO61">
        <f t="shared" si="99"/>
        <v>0</v>
      </c>
      <c r="AP61">
        <f t="shared" si="99"/>
        <v>0</v>
      </c>
      <c r="AS61" t="str">
        <f t="shared" si="75"/>
        <v/>
      </c>
      <c r="AT61" t="str">
        <f t="shared" si="121"/>
        <v/>
      </c>
      <c r="AU61" t="str">
        <f t="shared" si="121"/>
        <v/>
      </c>
      <c r="AV61" t="str">
        <f t="shared" si="121"/>
        <v/>
      </c>
      <c r="AW61" s="4" t="str">
        <f t="shared" si="100"/>
        <v>999:99.99</v>
      </c>
      <c r="AX61" t="str">
        <f t="shared" si="101"/>
        <v/>
      </c>
    </row>
    <row r="62" spans="1:50" ht="14.25" hidden="1" customHeight="1">
      <c r="A62" s="15" t="str">
        <f t="shared" si="104"/>
        <v/>
      </c>
      <c r="B62" s="20" t="str">
        <f>IF(C62="","",リレーオーダー用紙!$N$4)</f>
        <v/>
      </c>
      <c r="C62" s="139"/>
      <c r="D62" s="139"/>
      <c r="E62" s="89"/>
      <c r="F62" s="90"/>
      <c r="G62" s="90"/>
      <c r="H62" s="90"/>
      <c r="I62" s="90"/>
      <c r="J62" s="42" t="str">
        <f t="shared" si="87"/>
        <v/>
      </c>
      <c r="K62">
        <v>56</v>
      </c>
      <c r="L62" t="str">
        <f>IF(K62&lt;=K$6,VLOOKUP(K62,申込一覧表!BI:BJ,2,0),"")</f>
        <v/>
      </c>
      <c r="M62">
        <f>IF(K62&lt;=K$6,VLOOKUP(K62,申込一覧表!BI:BK,3,0),0)</f>
        <v>0</v>
      </c>
      <c r="N62" s="21" t="str">
        <f t="shared" si="12"/>
        <v/>
      </c>
      <c r="O62" t="str">
        <f>IF(K62&lt;=K$6,VLOOKUP(K62,申込一覧表!BI:BP,8,0),"")</f>
        <v/>
      </c>
      <c r="P62" t="str">
        <f>IF(K62&lt;=K$6,VLOOKUP(K62,申込一覧表!BI:BM,5,0),"")</f>
        <v/>
      </c>
      <c r="Q62">
        <f t="shared" si="105"/>
        <v>56</v>
      </c>
      <c r="R62">
        <f t="shared" si="106"/>
        <v>64</v>
      </c>
      <c r="S62">
        <f t="shared" si="107"/>
        <v>32</v>
      </c>
      <c r="T62">
        <f t="shared" si="108"/>
        <v>0</v>
      </c>
      <c r="U62" t="str">
        <f t="shared" si="109"/>
        <v/>
      </c>
      <c r="V62" t="str">
        <f t="shared" si="110"/>
        <v/>
      </c>
      <c r="W62" t="str">
        <f t="shared" si="111"/>
        <v/>
      </c>
      <c r="X62" t="str">
        <f t="shared" si="112"/>
        <v/>
      </c>
      <c r="Y62" t="str">
        <f t="shared" si="113"/>
        <v/>
      </c>
      <c r="Z62" t="str">
        <f t="shared" si="114"/>
        <v/>
      </c>
      <c r="AA62" t="str">
        <f t="shared" si="115"/>
        <v/>
      </c>
      <c r="AB62" t="str">
        <f t="shared" si="116"/>
        <v/>
      </c>
      <c r="AC62" t="str">
        <f t="shared" si="117"/>
        <v/>
      </c>
      <c r="AD62" t="str">
        <f t="shared" si="118"/>
        <v/>
      </c>
      <c r="AE62" t="str">
        <f t="shared" si="119"/>
        <v/>
      </c>
      <c r="AF62" t="str">
        <f t="shared" si="120"/>
        <v/>
      </c>
      <c r="AG62">
        <v>56</v>
      </c>
      <c r="AH62" s="108" t="str">
        <f t="shared" si="98"/>
        <v/>
      </c>
      <c r="AI62">
        <f t="shared" si="103"/>
        <v>0</v>
      </c>
      <c r="AJ62">
        <f t="shared" si="99"/>
        <v>0</v>
      </c>
      <c r="AK62">
        <f t="shared" si="99"/>
        <v>0</v>
      </c>
      <c r="AL62">
        <f t="shared" si="99"/>
        <v>0</v>
      </c>
      <c r="AM62">
        <f t="shared" si="99"/>
        <v>0</v>
      </c>
      <c r="AN62">
        <f t="shared" si="99"/>
        <v>0</v>
      </c>
      <c r="AO62">
        <f t="shared" si="99"/>
        <v>0</v>
      </c>
      <c r="AP62">
        <f t="shared" si="99"/>
        <v>0</v>
      </c>
      <c r="AS62" t="str">
        <f t="shared" si="75"/>
        <v/>
      </c>
      <c r="AT62" t="str">
        <f t="shared" si="121"/>
        <v/>
      </c>
      <c r="AU62" t="str">
        <f t="shared" si="121"/>
        <v/>
      </c>
      <c r="AV62" t="str">
        <f t="shared" si="121"/>
        <v/>
      </c>
      <c r="AW62" s="4" t="str">
        <f t="shared" si="100"/>
        <v>999:99.99</v>
      </c>
      <c r="AX62" t="str">
        <f t="shared" si="101"/>
        <v/>
      </c>
    </row>
    <row r="63" spans="1:50" ht="14.25" hidden="1" customHeight="1">
      <c r="K63">
        <v>57</v>
      </c>
      <c r="L63" t="str">
        <f>IF(K63&lt;=K$6,VLOOKUP(K63,申込一覧表!BI:BJ,2,0),"")</f>
        <v/>
      </c>
      <c r="M63">
        <f>IF(K63&lt;=K$6,VLOOKUP(K63,申込一覧表!BI:BK,3,0),0)</f>
        <v>0</v>
      </c>
      <c r="N63" s="21" t="str">
        <f t="shared" si="12"/>
        <v/>
      </c>
      <c r="O63" t="str">
        <f>IF(K63&lt;=K$6,VLOOKUP(K63,申込一覧表!BI:BP,8,0),"")</f>
        <v/>
      </c>
      <c r="P63" t="str">
        <f>IF(K63&lt;=K$6,VLOOKUP(K63,申込一覧表!BI:BM,5,0),"")</f>
        <v/>
      </c>
      <c r="Q63">
        <f t="shared" si="105"/>
        <v>56</v>
      </c>
      <c r="R63">
        <f t="shared" si="106"/>
        <v>64</v>
      </c>
      <c r="S63">
        <f t="shared" si="107"/>
        <v>32</v>
      </c>
      <c r="T63">
        <f t="shared" si="108"/>
        <v>0</v>
      </c>
      <c r="U63" t="str">
        <f t="shared" si="109"/>
        <v/>
      </c>
      <c r="V63" t="str">
        <f t="shared" si="110"/>
        <v/>
      </c>
      <c r="W63" t="str">
        <f t="shared" si="111"/>
        <v/>
      </c>
      <c r="X63" t="str">
        <f t="shared" si="112"/>
        <v/>
      </c>
      <c r="Y63" t="str">
        <f t="shared" si="113"/>
        <v/>
      </c>
      <c r="Z63" t="str">
        <f t="shared" si="114"/>
        <v/>
      </c>
      <c r="AA63" t="str">
        <f t="shared" si="115"/>
        <v/>
      </c>
      <c r="AB63" t="str">
        <f t="shared" si="116"/>
        <v/>
      </c>
      <c r="AC63" t="str">
        <f t="shared" si="117"/>
        <v/>
      </c>
      <c r="AD63" t="str">
        <f t="shared" si="118"/>
        <v/>
      </c>
      <c r="AE63" t="str">
        <f t="shared" si="119"/>
        <v/>
      </c>
      <c r="AF63" t="str">
        <f t="shared" si="120"/>
        <v/>
      </c>
      <c r="AG63">
        <v>57</v>
      </c>
      <c r="AH63" s="108" t="str">
        <f t="shared" si="38"/>
        <v/>
      </c>
      <c r="AI63">
        <f t="shared" ref="AI63:AP63" si="122">SUM(AI55:AI62)</f>
        <v>0</v>
      </c>
      <c r="AJ63">
        <f t="shared" si="122"/>
        <v>0</v>
      </c>
      <c r="AK63">
        <f t="shared" si="122"/>
        <v>0</v>
      </c>
      <c r="AL63">
        <f t="shared" si="122"/>
        <v>0</v>
      </c>
      <c r="AM63">
        <f t="shared" si="122"/>
        <v>0</v>
      </c>
      <c r="AN63">
        <f t="shared" si="122"/>
        <v>0</v>
      </c>
      <c r="AO63">
        <f t="shared" si="122"/>
        <v>0</v>
      </c>
      <c r="AP63">
        <f t="shared" si="122"/>
        <v>0</v>
      </c>
      <c r="AQ63">
        <f>MAX(AI63:AP63)</f>
        <v>0</v>
      </c>
      <c r="AR63">
        <f>SUM(AI63:AP63)</f>
        <v>0</v>
      </c>
      <c r="AS63" t="str">
        <f t="shared" si="75"/>
        <v/>
      </c>
      <c r="AV63" t="str">
        <f>IF(I63="","",VLOOKUP(I63,$N$7:$AG$130,20,0))</f>
        <v/>
      </c>
    </row>
    <row r="64" spans="1:50" ht="14.25" hidden="1" customHeight="1">
      <c r="K64">
        <v>58</v>
      </c>
      <c r="L64" t="str">
        <f>IF(K64&lt;=K$6,VLOOKUP(K64,申込一覧表!BI:BJ,2,0),"")</f>
        <v/>
      </c>
      <c r="M64">
        <f>IF(K64&lt;=K$6,VLOOKUP(K64,申込一覧表!BI:BK,3,0),0)</f>
        <v>0</v>
      </c>
      <c r="N64" s="21" t="str">
        <f t="shared" si="12"/>
        <v/>
      </c>
      <c r="O64" t="str">
        <f>IF(K64&lt;=K$6,VLOOKUP(K64,申込一覧表!BI:BP,8,0),"")</f>
        <v/>
      </c>
      <c r="P64" t="str">
        <f>IF(K64&lt;=K$6,VLOOKUP(K64,申込一覧表!BI:BM,5,0),"")</f>
        <v/>
      </c>
      <c r="Q64">
        <f t="shared" si="105"/>
        <v>56</v>
      </c>
      <c r="R64">
        <f t="shared" si="106"/>
        <v>64</v>
      </c>
      <c r="S64">
        <f t="shared" si="107"/>
        <v>32</v>
      </c>
      <c r="T64">
        <f t="shared" si="108"/>
        <v>0</v>
      </c>
      <c r="U64" t="str">
        <f t="shared" si="109"/>
        <v/>
      </c>
      <c r="V64" t="str">
        <f t="shared" si="110"/>
        <v/>
      </c>
      <c r="W64" t="str">
        <f t="shared" si="111"/>
        <v/>
      </c>
      <c r="X64" t="str">
        <f t="shared" si="112"/>
        <v/>
      </c>
      <c r="Y64" t="str">
        <f t="shared" si="113"/>
        <v/>
      </c>
      <c r="Z64" t="str">
        <f t="shared" si="114"/>
        <v/>
      </c>
      <c r="AA64" t="str">
        <f t="shared" si="115"/>
        <v/>
      </c>
      <c r="AB64" t="str">
        <f t="shared" si="116"/>
        <v/>
      </c>
      <c r="AC64" t="str">
        <f t="shared" si="117"/>
        <v/>
      </c>
      <c r="AD64" t="str">
        <f t="shared" si="118"/>
        <v/>
      </c>
      <c r="AE64" t="str">
        <f t="shared" si="119"/>
        <v/>
      </c>
      <c r="AF64" t="str">
        <f t="shared" si="120"/>
        <v/>
      </c>
      <c r="AG64">
        <v>58</v>
      </c>
    </row>
    <row r="65" spans="11:33" ht="14.25" hidden="1" customHeight="1">
      <c r="K65">
        <v>59</v>
      </c>
      <c r="L65" t="str">
        <f>IF(K65&lt;=K$6,VLOOKUP(K65,申込一覧表!BI:BJ,2,0),"")</f>
        <v/>
      </c>
      <c r="M65">
        <f>IF(K65&lt;=K$6,VLOOKUP(K65,申込一覧表!BI:BK,3,0),0)</f>
        <v>0</v>
      </c>
      <c r="N65" s="21" t="str">
        <f t="shared" si="12"/>
        <v/>
      </c>
      <c r="O65" t="str">
        <f>IF(K65&lt;=K$6,VLOOKUP(K65,申込一覧表!BI:BP,8,0),"")</f>
        <v/>
      </c>
      <c r="P65" t="str">
        <f>IF(K65&lt;=K$6,VLOOKUP(K65,申込一覧表!BI:BM,5,0),"")</f>
        <v/>
      </c>
      <c r="Q65">
        <f t="shared" si="105"/>
        <v>56</v>
      </c>
      <c r="R65">
        <f t="shared" si="106"/>
        <v>64</v>
      </c>
      <c r="S65">
        <f t="shared" si="107"/>
        <v>32</v>
      </c>
      <c r="T65">
        <f t="shared" si="108"/>
        <v>0</v>
      </c>
      <c r="U65" t="str">
        <f t="shared" si="109"/>
        <v/>
      </c>
      <c r="V65" t="str">
        <f t="shared" si="110"/>
        <v/>
      </c>
      <c r="W65" t="str">
        <f t="shared" si="111"/>
        <v/>
      </c>
      <c r="X65" t="str">
        <f t="shared" si="112"/>
        <v/>
      </c>
      <c r="Y65" t="str">
        <f t="shared" si="113"/>
        <v/>
      </c>
      <c r="Z65" t="str">
        <f t="shared" si="114"/>
        <v/>
      </c>
      <c r="AA65" t="str">
        <f t="shared" si="115"/>
        <v/>
      </c>
      <c r="AB65" t="str">
        <f t="shared" si="116"/>
        <v/>
      </c>
      <c r="AC65" t="str">
        <f t="shared" si="117"/>
        <v/>
      </c>
      <c r="AD65" t="str">
        <f t="shared" si="118"/>
        <v/>
      </c>
      <c r="AE65" t="str">
        <f t="shared" si="119"/>
        <v/>
      </c>
      <c r="AF65" t="str">
        <f t="shared" si="120"/>
        <v/>
      </c>
      <c r="AG65">
        <v>59</v>
      </c>
    </row>
    <row r="66" spans="11:33" ht="14.25" customHeight="1">
      <c r="K66">
        <v>60</v>
      </c>
      <c r="L66" t="str">
        <f>IF(K66&lt;=K$6,VLOOKUP(K66,申込一覧表!BI:BJ,2,0),"")</f>
        <v/>
      </c>
      <c r="M66">
        <f>IF(K66&lt;=K$6,VLOOKUP(K66,申込一覧表!BI:BK,3,0),0)</f>
        <v>0</v>
      </c>
      <c r="N66" s="21" t="str">
        <f t="shared" si="12"/>
        <v/>
      </c>
      <c r="O66" t="str">
        <f>IF(K66&lt;=K$6,VLOOKUP(K66,申込一覧表!BI:BP,8,0),"")</f>
        <v/>
      </c>
      <c r="P66" t="str">
        <f>IF(K66&lt;=K$6,VLOOKUP(K66,申込一覧表!BI:BM,5,0),"")</f>
        <v/>
      </c>
      <c r="Q66">
        <f t="shared" si="105"/>
        <v>56</v>
      </c>
      <c r="R66">
        <f t="shared" si="106"/>
        <v>64</v>
      </c>
      <c r="S66">
        <f t="shared" si="107"/>
        <v>32</v>
      </c>
      <c r="T66">
        <f t="shared" si="108"/>
        <v>0</v>
      </c>
      <c r="U66" t="str">
        <f t="shared" si="109"/>
        <v/>
      </c>
      <c r="V66" t="str">
        <f t="shared" si="110"/>
        <v/>
      </c>
      <c r="W66" t="str">
        <f t="shared" si="111"/>
        <v/>
      </c>
      <c r="X66" t="str">
        <f t="shared" si="112"/>
        <v/>
      </c>
      <c r="Y66" t="str">
        <f t="shared" si="113"/>
        <v/>
      </c>
      <c r="Z66" t="str">
        <f t="shared" si="114"/>
        <v/>
      </c>
      <c r="AA66" t="str">
        <f t="shared" si="115"/>
        <v/>
      </c>
      <c r="AB66" t="str">
        <f t="shared" si="116"/>
        <v/>
      </c>
      <c r="AC66" t="str">
        <f t="shared" si="117"/>
        <v/>
      </c>
      <c r="AD66" t="str">
        <f t="shared" si="118"/>
        <v/>
      </c>
      <c r="AE66" t="str">
        <f t="shared" si="119"/>
        <v/>
      </c>
      <c r="AF66" t="str">
        <f t="shared" si="120"/>
        <v/>
      </c>
      <c r="AG66">
        <v>60</v>
      </c>
    </row>
    <row r="67" spans="11:33" ht="14.25" customHeight="1">
      <c r="K67">
        <v>61</v>
      </c>
      <c r="L67" t="str">
        <f>IF(K67&lt;=K$6,VLOOKUP(K67,申込一覧表!BI:BJ,2,0),"")</f>
        <v/>
      </c>
      <c r="M67">
        <f>IF(K67&lt;=K$6,VLOOKUP(K67,申込一覧表!BI:BK,3,0),0)</f>
        <v>0</v>
      </c>
      <c r="N67" s="21" t="str">
        <f t="shared" si="12"/>
        <v/>
      </c>
      <c r="O67" t="str">
        <f>IF(K67&lt;=K$6,VLOOKUP(K67,申込一覧表!BI:BP,8,0),"")</f>
        <v/>
      </c>
      <c r="P67" t="str">
        <f>IF(K67&lt;=K$6,VLOOKUP(K67,申込一覧表!BI:BM,5,0),"")</f>
        <v/>
      </c>
      <c r="Q67">
        <f t="shared" si="105"/>
        <v>56</v>
      </c>
      <c r="R67">
        <f t="shared" si="106"/>
        <v>64</v>
      </c>
      <c r="S67">
        <f t="shared" si="107"/>
        <v>32</v>
      </c>
      <c r="T67">
        <f t="shared" si="108"/>
        <v>0</v>
      </c>
      <c r="U67" t="str">
        <f t="shared" si="109"/>
        <v/>
      </c>
      <c r="V67" t="str">
        <f t="shared" si="110"/>
        <v/>
      </c>
      <c r="W67" t="str">
        <f t="shared" si="111"/>
        <v/>
      </c>
      <c r="X67" t="str">
        <f t="shared" si="112"/>
        <v/>
      </c>
      <c r="Y67" t="str">
        <f t="shared" si="113"/>
        <v/>
      </c>
      <c r="Z67" t="str">
        <f t="shared" si="114"/>
        <v/>
      </c>
      <c r="AA67" t="str">
        <f t="shared" si="115"/>
        <v/>
      </c>
      <c r="AB67" t="str">
        <f t="shared" si="116"/>
        <v/>
      </c>
      <c r="AC67" t="str">
        <f t="shared" si="117"/>
        <v/>
      </c>
      <c r="AD67" t="str">
        <f t="shared" si="118"/>
        <v/>
      </c>
      <c r="AE67" t="str">
        <f t="shared" si="119"/>
        <v/>
      </c>
      <c r="AF67" t="str">
        <f t="shared" si="120"/>
        <v/>
      </c>
      <c r="AG67">
        <v>61</v>
      </c>
    </row>
    <row r="68" spans="11:33" ht="14.25" customHeight="1">
      <c r="K68">
        <v>62</v>
      </c>
      <c r="L68" t="str">
        <f>IF(K68&lt;=K$6,VLOOKUP(K68,申込一覧表!BI:BJ,2,0),"")</f>
        <v/>
      </c>
      <c r="M68">
        <f>IF(K68&lt;=K$6,VLOOKUP(K68,申込一覧表!BI:BK,3,0),0)</f>
        <v>0</v>
      </c>
      <c r="N68" s="21" t="str">
        <f t="shared" si="12"/>
        <v/>
      </c>
      <c r="O68" t="str">
        <f>IF(K68&lt;=K$6,VLOOKUP(K68,申込一覧表!BI:BP,8,0),"")</f>
        <v/>
      </c>
      <c r="P68" t="str">
        <f>IF(K68&lt;=K$6,VLOOKUP(K68,申込一覧表!BI:BM,5,0),"")</f>
        <v/>
      </c>
      <c r="Q68">
        <f t="shared" si="105"/>
        <v>56</v>
      </c>
      <c r="R68">
        <f t="shared" si="106"/>
        <v>64</v>
      </c>
      <c r="S68">
        <f t="shared" si="107"/>
        <v>32</v>
      </c>
      <c r="T68">
        <f t="shared" si="108"/>
        <v>0</v>
      </c>
      <c r="U68" t="str">
        <f t="shared" si="109"/>
        <v/>
      </c>
      <c r="V68" t="str">
        <f t="shared" si="110"/>
        <v/>
      </c>
      <c r="W68" t="str">
        <f t="shared" si="111"/>
        <v/>
      </c>
      <c r="X68" t="str">
        <f t="shared" si="112"/>
        <v/>
      </c>
      <c r="Y68" t="str">
        <f t="shared" si="113"/>
        <v/>
      </c>
      <c r="Z68" t="str">
        <f t="shared" si="114"/>
        <v/>
      </c>
      <c r="AA68" t="str">
        <f t="shared" si="115"/>
        <v/>
      </c>
      <c r="AB68" t="str">
        <f t="shared" si="116"/>
        <v/>
      </c>
      <c r="AC68" t="str">
        <f t="shared" si="117"/>
        <v/>
      </c>
      <c r="AD68" t="str">
        <f t="shared" si="118"/>
        <v/>
      </c>
      <c r="AE68" t="str">
        <f t="shared" si="119"/>
        <v/>
      </c>
      <c r="AF68" t="str">
        <f t="shared" si="120"/>
        <v/>
      </c>
      <c r="AG68">
        <v>62</v>
      </c>
    </row>
    <row r="69" spans="11:33" ht="14.25" customHeight="1">
      <c r="K69">
        <v>63</v>
      </c>
      <c r="L69" t="str">
        <f>IF(K69&lt;=K$6,VLOOKUP(K69,申込一覧表!BI:BJ,2,0),"")</f>
        <v/>
      </c>
      <c r="M69">
        <f>IF(K69&lt;=K$6,VLOOKUP(K69,申込一覧表!BI:BK,3,0),0)</f>
        <v>0</v>
      </c>
      <c r="N69" s="21" t="str">
        <f t="shared" si="12"/>
        <v/>
      </c>
      <c r="O69" t="str">
        <f>IF(K69&lt;=K$6,VLOOKUP(K69,申込一覧表!BI:BP,8,0),"")</f>
        <v/>
      </c>
      <c r="P69" t="str">
        <f>IF(K69&lt;=K$6,VLOOKUP(K69,申込一覧表!BI:BM,5,0),"")</f>
        <v/>
      </c>
      <c r="Q69">
        <f t="shared" si="105"/>
        <v>56</v>
      </c>
      <c r="R69">
        <f t="shared" si="106"/>
        <v>64</v>
      </c>
      <c r="S69">
        <f t="shared" si="107"/>
        <v>32</v>
      </c>
      <c r="T69">
        <f t="shared" si="108"/>
        <v>0</v>
      </c>
      <c r="U69" t="str">
        <f t="shared" si="109"/>
        <v/>
      </c>
      <c r="V69" t="str">
        <f t="shared" si="110"/>
        <v/>
      </c>
      <c r="W69" t="str">
        <f t="shared" si="111"/>
        <v/>
      </c>
      <c r="X69" t="str">
        <f t="shared" si="112"/>
        <v/>
      </c>
      <c r="Y69" t="str">
        <f t="shared" si="113"/>
        <v/>
      </c>
      <c r="Z69" t="str">
        <f t="shared" si="114"/>
        <v/>
      </c>
      <c r="AA69" t="str">
        <f t="shared" si="115"/>
        <v/>
      </c>
      <c r="AB69" t="str">
        <f t="shared" si="116"/>
        <v/>
      </c>
      <c r="AC69" t="str">
        <f t="shared" si="117"/>
        <v/>
      </c>
      <c r="AD69" t="str">
        <f t="shared" si="118"/>
        <v/>
      </c>
      <c r="AE69" t="str">
        <f t="shared" si="119"/>
        <v/>
      </c>
      <c r="AF69" t="str">
        <f t="shared" si="120"/>
        <v/>
      </c>
      <c r="AG69">
        <v>63</v>
      </c>
    </row>
    <row r="70" spans="11:33" ht="14.25" customHeight="1">
      <c r="K70">
        <v>64</v>
      </c>
      <c r="L70" t="str">
        <f>IF(K70&lt;=K$6,VLOOKUP(K70,申込一覧表!BI:BJ,2,0),"")</f>
        <v/>
      </c>
      <c r="M70">
        <f>IF(K70&lt;=K$6,VLOOKUP(K70,申込一覧表!BI:BK,3,0),0)</f>
        <v>0</v>
      </c>
      <c r="N70" s="21" t="str">
        <f t="shared" si="12"/>
        <v/>
      </c>
      <c r="O70" t="str">
        <f>IF(K70&lt;=K$6,VLOOKUP(K70,申込一覧表!BI:BP,8,0),"")</f>
        <v/>
      </c>
      <c r="P70" t="str">
        <f>IF(K70&lt;=K$6,VLOOKUP(K70,申込一覧表!BI:BM,5,0),"")</f>
        <v/>
      </c>
      <c r="Q70">
        <f t="shared" si="105"/>
        <v>56</v>
      </c>
      <c r="R70">
        <f t="shared" si="106"/>
        <v>64</v>
      </c>
      <c r="S70">
        <f t="shared" si="107"/>
        <v>32</v>
      </c>
      <c r="T70">
        <f t="shared" si="108"/>
        <v>0</v>
      </c>
      <c r="U70" t="str">
        <f t="shared" si="109"/>
        <v/>
      </c>
      <c r="V70" t="str">
        <f t="shared" si="110"/>
        <v/>
      </c>
      <c r="W70" t="str">
        <f t="shared" si="111"/>
        <v/>
      </c>
      <c r="X70" t="str">
        <f t="shared" si="112"/>
        <v/>
      </c>
      <c r="Y70" t="str">
        <f t="shared" si="113"/>
        <v/>
      </c>
      <c r="Z70" t="str">
        <f t="shared" si="114"/>
        <v/>
      </c>
      <c r="AA70" t="str">
        <f t="shared" si="115"/>
        <v/>
      </c>
      <c r="AB70" t="str">
        <f t="shared" si="116"/>
        <v/>
      </c>
      <c r="AC70" t="str">
        <f t="shared" si="117"/>
        <v/>
      </c>
      <c r="AD70" t="str">
        <f t="shared" si="118"/>
        <v/>
      </c>
      <c r="AE70" t="str">
        <f t="shared" si="119"/>
        <v/>
      </c>
      <c r="AF70" t="str">
        <f t="shared" si="120"/>
        <v/>
      </c>
      <c r="AG70">
        <v>64</v>
      </c>
    </row>
    <row r="71" spans="11:33" ht="14.25" customHeight="1">
      <c r="K71">
        <v>65</v>
      </c>
      <c r="L71" t="str">
        <f>IF(K71&lt;=K$6,VLOOKUP(K71,申込一覧表!BI:BJ,2,0),"")</f>
        <v/>
      </c>
      <c r="M71">
        <f>IF(K71&lt;=K$6,VLOOKUP(K71,申込一覧表!BI:BK,3,0),0)</f>
        <v>0</v>
      </c>
      <c r="N71" s="21" t="str">
        <f t="shared" si="12"/>
        <v/>
      </c>
      <c r="O71" t="str">
        <f>IF(K71&lt;=K$6,VLOOKUP(K71,申込一覧表!BI:BP,8,0),"")</f>
        <v/>
      </c>
      <c r="P71" t="str">
        <f>IF(K71&lt;=K$6,VLOOKUP(K71,申込一覧表!BI:BM,5,0),"")</f>
        <v/>
      </c>
      <c r="Q71">
        <f t="shared" si="105"/>
        <v>56</v>
      </c>
      <c r="R71">
        <f t="shared" si="106"/>
        <v>64</v>
      </c>
      <c r="S71">
        <f t="shared" si="107"/>
        <v>32</v>
      </c>
      <c r="T71">
        <f t="shared" si="108"/>
        <v>0</v>
      </c>
      <c r="U71" t="str">
        <f t="shared" si="109"/>
        <v/>
      </c>
      <c r="V71" t="str">
        <f t="shared" si="110"/>
        <v/>
      </c>
      <c r="W71" t="str">
        <f t="shared" si="111"/>
        <v/>
      </c>
      <c r="X71" t="str">
        <f t="shared" si="112"/>
        <v/>
      </c>
      <c r="Y71" t="str">
        <f t="shared" si="113"/>
        <v/>
      </c>
      <c r="Z71" t="str">
        <f t="shared" si="114"/>
        <v/>
      </c>
      <c r="AA71" t="str">
        <f t="shared" si="115"/>
        <v/>
      </c>
      <c r="AB71" t="str">
        <f t="shared" si="116"/>
        <v/>
      </c>
      <c r="AC71" t="str">
        <f t="shared" si="117"/>
        <v/>
      </c>
      <c r="AD71" t="str">
        <f t="shared" si="118"/>
        <v/>
      </c>
      <c r="AE71" t="str">
        <f t="shared" si="119"/>
        <v/>
      </c>
      <c r="AF71" t="str">
        <f t="shared" si="120"/>
        <v/>
      </c>
      <c r="AG71">
        <v>65</v>
      </c>
    </row>
    <row r="72" spans="11:33" ht="14.25" customHeight="1">
      <c r="K72">
        <v>66</v>
      </c>
      <c r="L72" t="str">
        <f>IF(K72&lt;=K$6,VLOOKUP(K72,申込一覧表!BI:BJ,2,0),"")</f>
        <v/>
      </c>
      <c r="M72">
        <f>IF(K72&lt;=K$6,VLOOKUP(K72,申込一覧表!BI:BK,3,0),0)</f>
        <v>0</v>
      </c>
      <c r="N72" s="21" t="str">
        <f t="shared" ref="N72:N129" si="123">IF(M72=0,"",L72)</f>
        <v/>
      </c>
      <c r="O72" t="str">
        <f>IF(K72&lt;=K$6,VLOOKUP(K72,申込一覧表!BI:BP,8,0),"")</f>
        <v/>
      </c>
      <c r="P72" t="str">
        <f>IF(K72&lt;=K$6,VLOOKUP(K72,申込一覧表!BI:BM,5,0),"")</f>
        <v/>
      </c>
      <c r="Q72">
        <f t="shared" si="105"/>
        <v>56</v>
      </c>
      <c r="R72">
        <f t="shared" si="106"/>
        <v>64</v>
      </c>
      <c r="S72">
        <f t="shared" si="107"/>
        <v>32</v>
      </c>
      <c r="T72">
        <f t="shared" si="108"/>
        <v>0</v>
      </c>
      <c r="U72" t="str">
        <f t="shared" si="109"/>
        <v/>
      </c>
      <c r="V72" t="str">
        <f t="shared" si="110"/>
        <v/>
      </c>
      <c r="W72" t="str">
        <f t="shared" si="111"/>
        <v/>
      </c>
      <c r="X72" t="str">
        <f t="shared" si="112"/>
        <v/>
      </c>
      <c r="Y72" t="str">
        <f t="shared" si="113"/>
        <v/>
      </c>
      <c r="Z72" t="str">
        <f t="shared" si="114"/>
        <v/>
      </c>
      <c r="AA72" t="str">
        <f t="shared" si="115"/>
        <v/>
      </c>
      <c r="AB72" t="str">
        <f t="shared" si="116"/>
        <v/>
      </c>
      <c r="AC72" t="str">
        <f t="shared" si="117"/>
        <v/>
      </c>
      <c r="AD72" t="str">
        <f t="shared" si="118"/>
        <v/>
      </c>
      <c r="AE72" t="str">
        <f t="shared" si="119"/>
        <v/>
      </c>
      <c r="AF72" t="str">
        <f t="shared" si="120"/>
        <v/>
      </c>
      <c r="AG72">
        <v>66</v>
      </c>
    </row>
    <row r="73" spans="11:33" ht="14.25" customHeight="1">
      <c r="K73">
        <v>67</v>
      </c>
      <c r="L73" t="str">
        <f>IF(K73&lt;=K$6,VLOOKUP(K73,申込一覧表!BI:BJ,2,0),"")</f>
        <v/>
      </c>
      <c r="M73">
        <f>IF(K73&lt;=K$6,VLOOKUP(K73,申込一覧表!BI:BK,3,0),0)</f>
        <v>0</v>
      </c>
      <c r="N73" s="21" t="str">
        <f t="shared" si="123"/>
        <v/>
      </c>
      <c r="O73" t="str">
        <f>IF(K73&lt;=K$6,VLOOKUP(K73,申込一覧表!BI:BP,8,0),"")</f>
        <v/>
      </c>
      <c r="P73" t="str">
        <f>IF(K73&lt;=K$6,VLOOKUP(K73,申込一覧表!BI:BM,5,0),"")</f>
        <v/>
      </c>
      <c r="Q73">
        <f t="shared" si="105"/>
        <v>56</v>
      </c>
      <c r="R73">
        <f t="shared" si="106"/>
        <v>64</v>
      </c>
      <c r="S73">
        <f t="shared" si="107"/>
        <v>32</v>
      </c>
      <c r="T73">
        <f t="shared" si="108"/>
        <v>0</v>
      </c>
      <c r="U73" t="str">
        <f t="shared" si="109"/>
        <v/>
      </c>
      <c r="V73" t="str">
        <f t="shared" si="110"/>
        <v/>
      </c>
      <c r="W73" t="str">
        <f t="shared" si="111"/>
        <v/>
      </c>
      <c r="X73" t="str">
        <f t="shared" si="112"/>
        <v/>
      </c>
      <c r="Y73" t="str">
        <f t="shared" si="113"/>
        <v/>
      </c>
      <c r="Z73" t="str">
        <f t="shared" si="114"/>
        <v/>
      </c>
      <c r="AA73" t="str">
        <f t="shared" si="115"/>
        <v/>
      </c>
      <c r="AB73" t="str">
        <f t="shared" si="116"/>
        <v/>
      </c>
      <c r="AC73" t="str">
        <f t="shared" si="117"/>
        <v/>
      </c>
      <c r="AD73" t="str">
        <f t="shared" si="118"/>
        <v/>
      </c>
      <c r="AE73" t="str">
        <f t="shared" si="119"/>
        <v/>
      </c>
      <c r="AF73" t="str">
        <f t="shared" si="120"/>
        <v/>
      </c>
      <c r="AG73">
        <v>67</v>
      </c>
    </row>
    <row r="74" spans="11:33" ht="14.25" customHeight="1">
      <c r="K74">
        <v>68</v>
      </c>
      <c r="L74" t="str">
        <f>IF(K74&lt;=K$6,VLOOKUP(K74,申込一覧表!BI:BJ,2,0),"")</f>
        <v/>
      </c>
      <c r="M74">
        <f>IF(K74&lt;=K$6,VLOOKUP(K74,申込一覧表!BI:BK,3,0),0)</f>
        <v>0</v>
      </c>
      <c r="N74" s="21" t="str">
        <f t="shared" si="123"/>
        <v/>
      </c>
      <c r="O74" t="str">
        <f>IF(K74&lt;=K$6,VLOOKUP(K74,申込一覧表!BI:BP,8,0),"")</f>
        <v/>
      </c>
      <c r="P74" t="str">
        <f>IF(K74&lt;=K$6,VLOOKUP(K74,申込一覧表!BI:BM,5,0),"")</f>
        <v/>
      </c>
      <c r="Q74">
        <f t="shared" si="105"/>
        <v>56</v>
      </c>
      <c r="R74">
        <f t="shared" si="106"/>
        <v>64</v>
      </c>
      <c r="S74">
        <f t="shared" si="107"/>
        <v>32</v>
      </c>
      <c r="T74">
        <f t="shared" si="108"/>
        <v>0</v>
      </c>
      <c r="U74" t="str">
        <f t="shared" si="109"/>
        <v/>
      </c>
      <c r="V74" t="str">
        <f t="shared" si="110"/>
        <v/>
      </c>
      <c r="W74" t="str">
        <f t="shared" si="111"/>
        <v/>
      </c>
      <c r="X74" t="str">
        <f t="shared" si="112"/>
        <v/>
      </c>
      <c r="Y74" t="str">
        <f t="shared" si="113"/>
        <v/>
      </c>
      <c r="Z74" t="str">
        <f t="shared" si="114"/>
        <v/>
      </c>
      <c r="AA74" t="str">
        <f t="shared" si="115"/>
        <v/>
      </c>
      <c r="AB74" t="str">
        <f t="shared" si="116"/>
        <v/>
      </c>
      <c r="AC74" t="str">
        <f t="shared" si="117"/>
        <v/>
      </c>
      <c r="AD74" t="str">
        <f t="shared" si="118"/>
        <v/>
      </c>
      <c r="AE74" t="str">
        <f t="shared" si="119"/>
        <v/>
      </c>
      <c r="AF74" t="str">
        <f t="shared" si="120"/>
        <v/>
      </c>
      <c r="AG74">
        <v>68</v>
      </c>
    </row>
    <row r="75" spans="11:33" ht="14.25" customHeight="1">
      <c r="K75">
        <v>69</v>
      </c>
      <c r="L75" t="str">
        <f>IF(K75&lt;=K$6,VLOOKUP(K75,申込一覧表!BI:BJ,2,0),"")</f>
        <v/>
      </c>
      <c r="M75">
        <f>IF(K75&lt;=K$6,VLOOKUP(K75,申込一覧表!BI:BK,3,0),0)</f>
        <v>0</v>
      </c>
      <c r="N75" s="21" t="str">
        <f t="shared" si="123"/>
        <v/>
      </c>
      <c r="O75" t="str">
        <f>IF(K75&lt;=K$6,VLOOKUP(K75,申込一覧表!BI:BP,8,0),"")</f>
        <v/>
      </c>
      <c r="P75" t="str">
        <f>IF(K75&lt;=K$6,VLOOKUP(K75,申込一覧表!BI:BM,5,0),"")</f>
        <v/>
      </c>
      <c r="Q75">
        <f t="shared" si="105"/>
        <v>56</v>
      </c>
      <c r="R75">
        <f t="shared" si="106"/>
        <v>64</v>
      </c>
      <c r="S75">
        <f t="shared" si="107"/>
        <v>32</v>
      </c>
      <c r="T75">
        <f t="shared" si="108"/>
        <v>0</v>
      </c>
      <c r="U75" t="str">
        <f t="shared" si="109"/>
        <v/>
      </c>
      <c r="V75" t="str">
        <f t="shared" si="110"/>
        <v/>
      </c>
      <c r="W75" t="str">
        <f t="shared" si="111"/>
        <v/>
      </c>
      <c r="X75" t="str">
        <f t="shared" si="112"/>
        <v/>
      </c>
      <c r="Y75" t="str">
        <f t="shared" si="113"/>
        <v/>
      </c>
      <c r="Z75" t="str">
        <f t="shared" si="114"/>
        <v/>
      </c>
      <c r="AA75" t="str">
        <f t="shared" si="115"/>
        <v/>
      </c>
      <c r="AB75" t="str">
        <f t="shared" si="116"/>
        <v/>
      </c>
      <c r="AC75" t="str">
        <f t="shared" si="117"/>
        <v/>
      </c>
      <c r="AD75" t="str">
        <f t="shared" si="118"/>
        <v/>
      </c>
      <c r="AE75" t="str">
        <f t="shared" si="119"/>
        <v/>
      </c>
      <c r="AF75" t="str">
        <f t="shared" si="120"/>
        <v/>
      </c>
      <c r="AG75">
        <v>69</v>
      </c>
    </row>
    <row r="76" spans="11:33" ht="14.25" customHeight="1">
      <c r="K76">
        <v>70</v>
      </c>
      <c r="L76" t="str">
        <f>IF(K76&lt;=K$6,VLOOKUP(K76,申込一覧表!BI:BJ,2,0),"")</f>
        <v/>
      </c>
      <c r="M76">
        <f>IF(K76&lt;=K$6,VLOOKUP(K76,申込一覧表!BI:BK,3,0),0)</f>
        <v>0</v>
      </c>
      <c r="N76" s="21" t="str">
        <f t="shared" si="123"/>
        <v/>
      </c>
      <c r="O76" t="str">
        <f>IF(K76&lt;=K$6,VLOOKUP(K76,申込一覧表!BI:BP,8,0),"")</f>
        <v/>
      </c>
      <c r="P76" t="str">
        <f>IF(K76&lt;=K$6,VLOOKUP(K76,申込一覧表!BI:BM,5,0),"")</f>
        <v/>
      </c>
      <c r="Q76">
        <f t="shared" si="105"/>
        <v>56</v>
      </c>
      <c r="R76">
        <f t="shared" si="106"/>
        <v>64</v>
      </c>
      <c r="S76">
        <f t="shared" si="107"/>
        <v>32</v>
      </c>
      <c r="T76">
        <f t="shared" si="108"/>
        <v>0</v>
      </c>
      <c r="U76" t="str">
        <f t="shared" si="109"/>
        <v/>
      </c>
      <c r="V76" t="str">
        <f t="shared" si="110"/>
        <v/>
      </c>
      <c r="W76" t="str">
        <f t="shared" si="111"/>
        <v/>
      </c>
      <c r="X76" t="str">
        <f t="shared" si="112"/>
        <v/>
      </c>
      <c r="Y76" t="str">
        <f t="shared" si="113"/>
        <v/>
      </c>
      <c r="Z76" t="str">
        <f t="shared" si="114"/>
        <v/>
      </c>
      <c r="AA76" t="str">
        <f t="shared" si="115"/>
        <v/>
      </c>
      <c r="AB76" t="str">
        <f t="shared" si="116"/>
        <v/>
      </c>
      <c r="AC76" t="str">
        <f t="shared" si="117"/>
        <v/>
      </c>
      <c r="AD76" t="str">
        <f t="shared" si="118"/>
        <v/>
      </c>
      <c r="AE76" t="str">
        <f t="shared" si="119"/>
        <v/>
      </c>
      <c r="AF76" t="str">
        <f t="shared" si="120"/>
        <v/>
      </c>
      <c r="AG76">
        <v>70</v>
      </c>
    </row>
    <row r="77" spans="11:33" ht="14.25" customHeight="1">
      <c r="K77">
        <v>71</v>
      </c>
      <c r="L77" t="str">
        <f>IF(K77&lt;=K$6,VLOOKUP(K77,申込一覧表!BI:BJ,2,0),"")</f>
        <v/>
      </c>
      <c r="M77">
        <f>IF(K77&lt;=K$6,VLOOKUP(K77,申込一覧表!BI:BK,3,0),0)</f>
        <v>0</v>
      </c>
      <c r="N77" s="21" t="str">
        <f t="shared" si="123"/>
        <v/>
      </c>
      <c r="O77" t="str">
        <f>IF(K77&lt;=K$6,VLOOKUP(K77,申込一覧表!BI:BP,8,0),"")</f>
        <v/>
      </c>
      <c r="P77" t="str">
        <f>IF(K77&lt;=K$6,VLOOKUP(K77,申込一覧表!BI:BM,5,0),"")</f>
        <v/>
      </c>
      <c r="Q77">
        <f t="shared" si="105"/>
        <v>56</v>
      </c>
      <c r="R77">
        <f t="shared" si="106"/>
        <v>64</v>
      </c>
      <c r="S77">
        <f t="shared" si="107"/>
        <v>32</v>
      </c>
      <c r="T77">
        <f t="shared" si="108"/>
        <v>0</v>
      </c>
      <c r="U77" t="str">
        <f t="shared" si="109"/>
        <v/>
      </c>
      <c r="V77" t="str">
        <f t="shared" si="110"/>
        <v/>
      </c>
      <c r="W77" t="str">
        <f t="shared" si="111"/>
        <v/>
      </c>
      <c r="X77" t="str">
        <f t="shared" si="112"/>
        <v/>
      </c>
      <c r="Y77" t="str">
        <f t="shared" si="113"/>
        <v/>
      </c>
      <c r="Z77" t="str">
        <f t="shared" si="114"/>
        <v/>
      </c>
      <c r="AA77" t="str">
        <f t="shared" si="115"/>
        <v/>
      </c>
      <c r="AB77" t="str">
        <f t="shared" si="116"/>
        <v/>
      </c>
      <c r="AC77" t="str">
        <f t="shared" si="117"/>
        <v/>
      </c>
      <c r="AD77" t="str">
        <f t="shared" si="118"/>
        <v/>
      </c>
      <c r="AE77" t="str">
        <f t="shared" si="119"/>
        <v/>
      </c>
      <c r="AF77" t="str">
        <f t="shared" si="120"/>
        <v/>
      </c>
      <c r="AG77">
        <v>71</v>
      </c>
    </row>
    <row r="78" spans="11:33" ht="14.25" customHeight="1">
      <c r="K78">
        <v>72</v>
      </c>
      <c r="L78" t="str">
        <f>IF(K78&lt;=K$6,VLOOKUP(K78,申込一覧表!BI:BJ,2,0),"")</f>
        <v/>
      </c>
      <c r="M78">
        <f>IF(K78&lt;=K$6,VLOOKUP(K78,申込一覧表!BI:BK,3,0),0)</f>
        <v>0</v>
      </c>
      <c r="N78" s="21" t="str">
        <f t="shared" si="123"/>
        <v/>
      </c>
      <c r="O78" t="str">
        <f>IF(K78&lt;=K$6,VLOOKUP(K78,申込一覧表!BI:BP,8,0),"")</f>
        <v/>
      </c>
      <c r="P78" t="str">
        <f>IF(K78&lt;=K$6,VLOOKUP(K78,申込一覧表!BI:BM,5,0),"")</f>
        <v/>
      </c>
      <c r="Q78">
        <f t="shared" si="105"/>
        <v>56</v>
      </c>
      <c r="R78">
        <f t="shared" si="106"/>
        <v>64</v>
      </c>
      <c r="S78">
        <f t="shared" si="107"/>
        <v>32</v>
      </c>
      <c r="T78">
        <f t="shared" si="108"/>
        <v>0</v>
      </c>
      <c r="U78" t="str">
        <f t="shared" si="109"/>
        <v/>
      </c>
      <c r="V78" t="str">
        <f t="shared" si="110"/>
        <v/>
      </c>
      <c r="W78" t="str">
        <f t="shared" si="111"/>
        <v/>
      </c>
      <c r="X78" t="str">
        <f t="shared" si="112"/>
        <v/>
      </c>
      <c r="Y78" t="str">
        <f t="shared" si="113"/>
        <v/>
      </c>
      <c r="Z78" t="str">
        <f t="shared" si="114"/>
        <v/>
      </c>
      <c r="AA78" t="str">
        <f t="shared" si="115"/>
        <v/>
      </c>
      <c r="AB78" t="str">
        <f t="shared" si="116"/>
        <v/>
      </c>
      <c r="AC78" t="str">
        <f t="shared" si="117"/>
        <v/>
      </c>
      <c r="AD78" t="str">
        <f t="shared" si="118"/>
        <v/>
      </c>
      <c r="AE78" t="str">
        <f t="shared" si="119"/>
        <v/>
      </c>
      <c r="AF78" t="str">
        <f t="shared" si="120"/>
        <v/>
      </c>
      <c r="AG78">
        <v>72</v>
      </c>
    </row>
    <row r="79" spans="11:33" ht="14.25" customHeight="1">
      <c r="K79">
        <v>73</v>
      </c>
      <c r="L79" t="str">
        <f>IF(K79&lt;=K$6,VLOOKUP(K79,申込一覧表!BI:BJ,2,0),"")</f>
        <v/>
      </c>
      <c r="M79">
        <f>IF(K79&lt;=K$6,VLOOKUP(K79,申込一覧表!BI:BK,3,0),0)</f>
        <v>0</v>
      </c>
      <c r="N79" s="21" t="str">
        <f t="shared" si="123"/>
        <v/>
      </c>
      <c r="O79" t="str">
        <f>IF(K79&lt;=K$6,VLOOKUP(K79,申込一覧表!BI:BP,8,0),"")</f>
        <v/>
      </c>
      <c r="P79" t="str">
        <f>IF(K79&lt;=K$6,VLOOKUP(K79,申込一覧表!BI:BM,5,0),"")</f>
        <v/>
      </c>
      <c r="Q79">
        <f t="shared" si="105"/>
        <v>56</v>
      </c>
      <c r="R79">
        <f t="shared" si="106"/>
        <v>64</v>
      </c>
      <c r="S79">
        <f t="shared" si="107"/>
        <v>32</v>
      </c>
      <c r="T79">
        <f t="shared" si="108"/>
        <v>0</v>
      </c>
      <c r="U79" t="str">
        <f t="shared" si="109"/>
        <v/>
      </c>
      <c r="V79" t="str">
        <f t="shared" si="110"/>
        <v/>
      </c>
      <c r="W79" t="str">
        <f t="shared" si="111"/>
        <v/>
      </c>
      <c r="X79" t="str">
        <f t="shared" si="112"/>
        <v/>
      </c>
      <c r="Y79" t="str">
        <f t="shared" si="113"/>
        <v/>
      </c>
      <c r="Z79" t="str">
        <f t="shared" si="114"/>
        <v/>
      </c>
      <c r="AA79" t="str">
        <f t="shared" si="115"/>
        <v/>
      </c>
      <c r="AB79" t="str">
        <f t="shared" si="116"/>
        <v/>
      </c>
      <c r="AC79" t="str">
        <f t="shared" si="117"/>
        <v/>
      </c>
      <c r="AD79" t="str">
        <f t="shared" si="118"/>
        <v/>
      </c>
      <c r="AE79" t="str">
        <f t="shared" si="119"/>
        <v/>
      </c>
      <c r="AF79" t="str">
        <f t="shared" si="120"/>
        <v/>
      </c>
      <c r="AG79">
        <v>73</v>
      </c>
    </row>
    <row r="80" spans="11:33" ht="14.25" customHeight="1">
      <c r="K80">
        <v>74</v>
      </c>
      <c r="L80" t="str">
        <f>IF(K80&lt;=K$6,VLOOKUP(K80,申込一覧表!BI:BJ,2,0),"")</f>
        <v/>
      </c>
      <c r="M80">
        <f>IF(K80&lt;=K$6,VLOOKUP(K80,申込一覧表!BI:BK,3,0),0)</f>
        <v>0</v>
      </c>
      <c r="N80" s="21" t="str">
        <f t="shared" si="123"/>
        <v/>
      </c>
      <c r="O80" t="str">
        <f>IF(K80&lt;=K$6,VLOOKUP(K80,申込一覧表!BI:BP,8,0),"")</f>
        <v/>
      </c>
      <c r="P80" t="str">
        <f>IF(K80&lt;=K$6,VLOOKUP(K80,申込一覧表!BI:BM,5,0),"")</f>
        <v/>
      </c>
      <c r="Q80">
        <f t="shared" si="105"/>
        <v>56</v>
      </c>
      <c r="R80">
        <f t="shared" si="106"/>
        <v>64</v>
      </c>
      <c r="S80">
        <f t="shared" si="107"/>
        <v>32</v>
      </c>
      <c r="T80">
        <f t="shared" si="108"/>
        <v>0</v>
      </c>
      <c r="U80" t="str">
        <f t="shared" si="109"/>
        <v/>
      </c>
      <c r="V80" t="str">
        <f t="shared" si="110"/>
        <v/>
      </c>
      <c r="W80" t="str">
        <f t="shared" si="111"/>
        <v/>
      </c>
      <c r="X80" t="str">
        <f t="shared" si="112"/>
        <v/>
      </c>
      <c r="Y80" t="str">
        <f t="shared" si="113"/>
        <v/>
      </c>
      <c r="Z80" t="str">
        <f t="shared" si="114"/>
        <v/>
      </c>
      <c r="AA80" t="str">
        <f t="shared" si="115"/>
        <v/>
      </c>
      <c r="AB80" t="str">
        <f t="shared" si="116"/>
        <v/>
      </c>
      <c r="AC80" t="str">
        <f t="shared" si="117"/>
        <v/>
      </c>
      <c r="AD80" t="str">
        <f t="shared" si="118"/>
        <v/>
      </c>
      <c r="AE80" t="str">
        <f t="shared" si="119"/>
        <v/>
      </c>
      <c r="AF80" t="str">
        <f t="shared" si="120"/>
        <v/>
      </c>
      <c r="AG80">
        <v>74</v>
      </c>
    </row>
    <row r="81" spans="11:33" ht="14.25" customHeight="1">
      <c r="K81">
        <v>75</v>
      </c>
      <c r="L81" t="str">
        <f>IF(K81&lt;=K$6,VLOOKUP(K81,申込一覧表!BI:BJ,2,0),"")</f>
        <v/>
      </c>
      <c r="M81">
        <f>IF(K81&lt;=K$6,VLOOKUP(K81,申込一覧表!BI:BK,3,0),0)</f>
        <v>0</v>
      </c>
      <c r="N81" s="21" t="str">
        <f t="shared" si="123"/>
        <v/>
      </c>
      <c r="O81" t="str">
        <f>IF(K81&lt;=K$6,VLOOKUP(K81,申込一覧表!BI:BP,8,0),"")</f>
        <v/>
      </c>
      <c r="P81" t="str">
        <f>IF(K81&lt;=K$6,VLOOKUP(K81,申込一覧表!BI:BM,5,0),"")</f>
        <v/>
      </c>
      <c r="Q81">
        <f t="shared" si="105"/>
        <v>56</v>
      </c>
      <c r="R81">
        <f t="shared" si="106"/>
        <v>64</v>
      </c>
      <c r="S81">
        <f t="shared" si="107"/>
        <v>32</v>
      </c>
      <c r="T81">
        <f t="shared" si="108"/>
        <v>0</v>
      </c>
      <c r="U81" t="str">
        <f t="shared" si="109"/>
        <v/>
      </c>
      <c r="V81" t="str">
        <f t="shared" si="110"/>
        <v/>
      </c>
      <c r="W81" t="str">
        <f t="shared" si="111"/>
        <v/>
      </c>
      <c r="X81" t="str">
        <f t="shared" si="112"/>
        <v/>
      </c>
      <c r="Y81" t="str">
        <f t="shared" si="113"/>
        <v/>
      </c>
      <c r="Z81" t="str">
        <f t="shared" si="114"/>
        <v/>
      </c>
      <c r="AA81" t="str">
        <f t="shared" si="115"/>
        <v/>
      </c>
      <c r="AB81" t="str">
        <f t="shared" si="116"/>
        <v/>
      </c>
      <c r="AC81" t="str">
        <f t="shared" si="117"/>
        <v/>
      </c>
      <c r="AD81" t="str">
        <f t="shared" si="118"/>
        <v/>
      </c>
      <c r="AE81" t="str">
        <f t="shared" si="119"/>
        <v/>
      </c>
      <c r="AF81" t="str">
        <f t="shared" si="120"/>
        <v/>
      </c>
      <c r="AG81">
        <v>75</v>
      </c>
    </row>
    <row r="82" spans="11:33" ht="14.25" customHeight="1">
      <c r="K82">
        <v>76</v>
      </c>
      <c r="L82" t="str">
        <f>IF(K82&lt;=K$6,VLOOKUP(K82,申込一覧表!BI:BJ,2,0),"")</f>
        <v/>
      </c>
      <c r="M82">
        <f>IF(K82&lt;=K$6,VLOOKUP(K82,申込一覧表!BI:BK,3,0),0)</f>
        <v>0</v>
      </c>
      <c r="N82" s="21" t="str">
        <f t="shared" si="123"/>
        <v/>
      </c>
      <c r="O82" t="str">
        <f>IF(K82&lt;=K$6,VLOOKUP(K82,申込一覧表!BI:BP,8,0),"")</f>
        <v/>
      </c>
      <c r="P82" t="str">
        <f>IF(K82&lt;=K$6,VLOOKUP(K82,申込一覧表!BI:BM,5,0),"")</f>
        <v/>
      </c>
      <c r="Q82">
        <f t="shared" si="105"/>
        <v>56</v>
      </c>
      <c r="R82">
        <f t="shared" si="106"/>
        <v>64</v>
      </c>
      <c r="S82">
        <f t="shared" si="107"/>
        <v>32</v>
      </c>
      <c r="T82">
        <f t="shared" si="108"/>
        <v>0</v>
      </c>
      <c r="U82" t="str">
        <f t="shared" si="109"/>
        <v/>
      </c>
      <c r="V82" t="str">
        <f t="shared" si="110"/>
        <v/>
      </c>
      <c r="W82" t="str">
        <f t="shared" si="111"/>
        <v/>
      </c>
      <c r="X82" t="str">
        <f t="shared" si="112"/>
        <v/>
      </c>
      <c r="Y82" t="str">
        <f t="shared" si="113"/>
        <v/>
      </c>
      <c r="Z82" t="str">
        <f t="shared" si="114"/>
        <v/>
      </c>
      <c r="AA82" t="str">
        <f t="shared" si="115"/>
        <v/>
      </c>
      <c r="AB82" t="str">
        <f t="shared" si="116"/>
        <v/>
      </c>
      <c r="AC82" t="str">
        <f t="shared" si="117"/>
        <v/>
      </c>
      <c r="AD82" t="str">
        <f t="shared" si="118"/>
        <v/>
      </c>
      <c r="AE82" t="str">
        <f t="shared" si="119"/>
        <v/>
      </c>
      <c r="AF82" t="str">
        <f t="shared" si="120"/>
        <v/>
      </c>
      <c r="AG82">
        <v>76</v>
      </c>
    </row>
    <row r="83" spans="11:33" ht="14.25" customHeight="1">
      <c r="K83">
        <v>77</v>
      </c>
      <c r="L83" t="str">
        <f>IF(K83&lt;=K$6,VLOOKUP(K83,申込一覧表!BI:BJ,2,0),"")</f>
        <v/>
      </c>
      <c r="M83">
        <f>IF(K83&lt;=K$6,VLOOKUP(K83,申込一覧表!BI:BK,3,0),0)</f>
        <v>0</v>
      </c>
      <c r="N83" s="21" t="str">
        <f t="shared" si="123"/>
        <v/>
      </c>
      <c r="O83" t="str">
        <f>IF(K83&lt;=K$6,VLOOKUP(K83,申込一覧表!BI:BP,8,0),"")</f>
        <v/>
      </c>
      <c r="P83" t="str">
        <f>IF(K83&lt;=K$6,VLOOKUP(K83,申込一覧表!BI:BM,5,0),"")</f>
        <v/>
      </c>
      <c r="Q83">
        <f t="shared" si="105"/>
        <v>56</v>
      </c>
      <c r="R83">
        <f t="shared" si="106"/>
        <v>64</v>
      </c>
      <c r="S83">
        <f t="shared" si="107"/>
        <v>32</v>
      </c>
      <c r="T83">
        <f t="shared" si="108"/>
        <v>0</v>
      </c>
      <c r="U83" t="str">
        <f t="shared" si="109"/>
        <v/>
      </c>
      <c r="V83" t="str">
        <f t="shared" si="110"/>
        <v/>
      </c>
      <c r="W83" t="str">
        <f t="shared" si="111"/>
        <v/>
      </c>
      <c r="X83" t="str">
        <f t="shared" si="112"/>
        <v/>
      </c>
      <c r="Y83" t="str">
        <f t="shared" si="113"/>
        <v/>
      </c>
      <c r="Z83" t="str">
        <f t="shared" si="114"/>
        <v/>
      </c>
      <c r="AA83" t="str">
        <f t="shared" si="115"/>
        <v/>
      </c>
      <c r="AB83" t="str">
        <f t="shared" si="116"/>
        <v/>
      </c>
      <c r="AC83" t="str">
        <f t="shared" si="117"/>
        <v/>
      </c>
      <c r="AD83" t="str">
        <f t="shared" si="118"/>
        <v/>
      </c>
      <c r="AE83" t="str">
        <f t="shared" si="119"/>
        <v/>
      </c>
      <c r="AF83" t="str">
        <f t="shared" si="120"/>
        <v/>
      </c>
      <c r="AG83">
        <v>77</v>
      </c>
    </row>
    <row r="84" spans="11:33" ht="14.25" customHeight="1">
      <c r="K84">
        <v>78</v>
      </c>
      <c r="L84" t="str">
        <f>IF(K84&lt;=K$6,VLOOKUP(K84,申込一覧表!BI:BJ,2,0),"")</f>
        <v/>
      </c>
      <c r="M84">
        <f>IF(K84&lt;=K$6,VLOOKUP(K84,申込一覧表!BI:BK,3,0),0)</f>
        <v>0</v>
      </c>
      <c r="N84" s="21" t="str">
        <f t="shared" si="123"/>
        <v/>
      </c>
      <c r="O84" t="str">
        <f>IF(K84&lt;=K$6,VLOOKUP(K84,申込一覧表!BI:BP,8,0),"")</f>
        <v/>
      </c>
      <c r="P84" t="str">
        <f>IF(K84&lt;=K$6,VLOOKUP(K84,申込一覧表!BI:BM,5,0),"")</f>
        <v/>
      </c>
      <c r="Q84">
        <f t="shared" si="105"/>
        <v>56</v>
      </c>
      <c r="R84">
        <f t="shared" si="106"/>
        <v>64</v>
      </c>
      <c r="S84">
        <f t="shared" si="107"/>
        <v>32</v>
      </c>
      <c r="T84">
        <f t="shared" si="108"/>
        <v>0</v>
      </c>
      <c r="U84" t="str">
        <f t="shared" si="109"/>
        <v/>
      </c>
      <c r="V84" t="str">
        <f t="shared" si="110"/>
        <v/>
      </c>
      <c r="W84" t="str">
        <f t="shared" si="111"/>
        <v/>
      </c>
      <c r="X84" t="str">
        <f t="shared" si="112"/>
        <v/>
      </c>
      <c r="Y84" t="str">
        <f t="shared" si="113"/>
        <v/>
      </c>
      <c r="Z84" t="str">
        <f t="shared" si="114"/>
        <v/>
      </c>
      <c r="AA84" t="str">
        <f t="shared" si="115"/>
        <v/>
      </c>
      <c r="AB84" t="str">
        <f t="shared" si="116"/>
        <v/>
      </c>
      <c r="AC84" t="str">
        <f t="shared" si="117"/>
        <v/>
      </c>
      <c r="AD84" t="str">
        <f t="shared" si="118"/>
        <v/>
      </c>
      <c r="AE84" t="str">
        <f t="shared" si="119"/>
        <v/>
      </c>
      <c r="AF84" t="str">
        <f t="shared" si="120"/>
        <v/>
      </c>
      <c r="AG84">
        <v>78</v>
      </c>
    </row>
    <row r="85" spans="11:33" ht="14.25" customHeight="1">
      <c r="K85">
        <v>79</v>
      </c>
      <c r="L85" t="str">
        <f>IF(K85&lt;=K$6,VLOOKUP(K85,申込一覧表!BI:BJ,2,0),"")</f>
        <v/>
      </c>
      <c r="M85">
        <f>IF(K85&lt;=K$6,VLOOKUP(K85,申込一覧表!BI:BK,3,0),0)</f>
        <v>0</v>
      </c>
      <c r="N85" s="21" t="str">
        <f t="shared" si="123"/>
        <v/>
      </c>
      <c r="O85" t="str">
        <f>IF(K85&lt;=K$6,VLOOKUP(K85,申込一覧表!BI:BP,8,0),"")</f>
        <v/>
      </c>
      <c r="P85" t="str">
        <f>IF(K85&lt;=K$6,VLOOKUP(K85,申込一覧表!BI:BM,5,0),"")</f>
        <v/>
      </c>
      <c r="Q85">
        <f t="shared" si="105"/>
        <v>56</v>
      </c>
      <c r="R85">
        <f t="shared" si="106"/>
        <v>64</v>
      </c>
      <c r="S85">
        <f t="shared" si="107"/>
        <v>32</v>
      </c>
      <c r="T85">
        <f t="shared" si="108"/>
        <v>0</v>
      </c>
      <c r="U85" t="str">
        <f t="shared" si="109"/>
        <v/>
      </c>
      <c r="V85" t="str">
        <f t="shared" si="110"/>
        <v/>
      </c>
      <c r="W85" t="str">
        <f t="shared" si="111"/>
        <v/>
      </c>
      <c r="X85" t="str">
        <f t="shared" si="112"/>
        <v/>
      </c>
      <c r="Y85" t="str">
        <f t="shared" si="113"/>
        <v/>
      </c>
      <c r="Z85" t="str">
        <f t="shared" si="114"/>
        <v/>
      </c>
      <c r="AA85" t="str">
        <f t="shared" si="115"/>
        <v/>
      </c>
      <c r="AB85" t="str">
        <f t="shared" si="116"/>
        <v/>
      </c>
      <c r="AC85" t="str">
        <f t="shared" si="117"/>
        <v/>
      </c>
      <c r="AD85" t="str">
        <f t="shared" si="118"/>
        <v/>
      </c>
      <c r="AE85" t="str">
        <f t="shared" si="119"/>
        <v/>
      </c>
      <c r="AF85" t="str">
        <f t="shared" si="120"/>
        <v/>
      </c>
      <c r="AG85">
        <v>79</v>
      </c>
    </row>
    <row r="86" spans="11:33" ht="14.25" customHeight="1">
      <c r="K86">
        <v>80</v>
      </c>
      <c r="L86" t="str">
        <f>IF(K86&lt;=K$6,VLOOKUP(K86,申込一覧表!BI:BJ,2,0),"")</f>
        <v/>
      </c>
      <c r="M86">
        <f>IF(K86&lt;=K$6,VLOOKUP(K86,申込一覧表!BI:BK,3,0),0)</f>
        <v>0</v>
      </c>
      <c r="N86" s="21" t="str">
        <f t="shared" si="123"/>
        <v/>
      </c>
      <c r="O86" t="str">
        <f>IF(K86&lt;=K$6,VLOOKUP(K86,申込一覧表!BI:BP,8,0),"")</f>
        <v/>
      </c>
      <c r="P86" t="str">
        <f>IF(K86&lt;=K$6,VLOOKUP(K86,申込一覧表!BI:BM,5,0),"")</f>
        <v/>
      </c>
      <c r="Q86">
        <f t="shared" si="105"/>
        <v>56</v>
      </c>
      <c r="R86">
        <f t="shared" si="106"/>
        <v>64</v>
      </c>
      <c r="S86">
        <f t="shared" si="107"/>
        <v>32</v>
      </c>
      <c r="T86">
        <f t="shared" si="108"/>
        <v>0</v>
      </c>
      <c r="U86" t="str">
        <f t="shared" si="109"/>
        <v/>
      </c>
      <c r="V86" t="str">
        <f t="shared" si="110"/>
        <v/>
      </c>
      <c r="W86" t="str">
        <f t="shared" si="111"/>
        <v/>
      </c>
      <c r="X86" t="str">
        <f t="shared" si="112"/>
        <v/>
      </c>
      <c r="Y86" t="str">
        <f t="shared" si="113"/>
        <v/>
      </c>
      <c r="Z86" t="str">
        <f t="shared" si="114"/>
        <v/>
      </c>
      <c r="AA86" t="str">
        <f t="shared" si="115"/>
        <v/>
      </c>
      <c r="AB86" t="str">
        <f t="shared" si="116"/>
        <v/>
      </c>
      <c r="AC86" t="str">
        <f t="shared" si="117"/>
        <v/>
      </c>
      <c r="AD86" t="str">
        <f t="shared" si="118"/>
        <v/>
      </c>
      <c r="AE86" t="str">
        <f t="shared" si="119"/>
        <v/>
      </c>
      <c r="AF86" t="str">
        <f t="shared" si="120"/>
        <v/>
      </c>
      <c r="AG86">
        <v>80</v>
      </c>
    </row>
    <row r="87" spans="11:33" ht="14.25" customHeight="1">
      <c r="K87">
        <v>81</v>
      </c>
      <c r="L87" t="str">
        <f>IF(K87&lt;=K$6,VLOOKUP(K87,申込一覧表!BI:BJ,2,0),"")</f>
        <v/>
      </c>
      <c r="M87">
        <f>IF(K87&lt;=K$6,VLOOKUP(K87,申込一覧表!BI:BK,3,0),0)</f>
        <v>0</v>
      </c>
      <c r="N87" s="21" t="str">
        <f t="shared" si="123"/>
        <v/>
      </c>
      <c r="O87" t="str">
        <f>IF(K87&lt;=K$6,VLOOKUP(K87,申込一覧表!BI:BP,8,0),"")</f>
        <v/>
      </c>
      <c r="P87" t="str">
        <f>IF(K87&lt;=K$6,VLOOKUP(K87,申込一覧表!BI:BM,5,0),"")</f>
        <v/>
      </c>
      <c r="Q87">
        <f t="shared" si="105"/>
        <v>56</v>
      </c>
      <c r="R87">
        <f t="shared" si="106"/>
        <v>64</v>
      </c>
      <c r="S87">
        <f t="shared" si="107"/>
        <v>32</v>
      </c>
      <c r="T87">
        <f t="shared" si="108"/>
        <v>0</v>
      </c>
      <c r="U87" t="str">
        <f t="shared" si="109"/>
        <v/>
      </c>
      <c r="V87" t="str">
        <f t="shared" si="110"/>
        <v/>
      </c>
      <c r="W87" t="str">
        <f t="shared" si="111"/>
        <v/>
      </c>
      <c r="X87" t="str">
        <f t="shared" si="112"/>
        <v/>
      </c>
      <c r="Y87" t="str">
        <f t="shared" si="113"/>
        <v/>
      </c>
      <c r="Z87" t="str">
        <f t="shared" si="114"/>
        <v/>
      </c>
      <c r="AA87" t="str">
        <f t="shared" si="115"/>
        <v/>
      </c>
      <c r="AB87" t="str">
        <f t="shared" si="116"/>
        <v/>
      </c>
      <c r="AC87" t="str">
        <f t="shared" si="117"/>
        <v/>
      </c>
      <c r="AD87" t="str">
        <f t="shared" si="118"/>
        <v/>
      </c>
      <c r="AE87" t="str">
        <f t="shared" si="119"/>
        <v/>
      </c>
      <c r="AF87" t="str">
        <f t="shared" si="120"/>
        <v/>
      </c>
      <c r="AG87">
        <v>81</v>
      </c>
    </row>
    <row r="88" spans="11:33" ht="14.25" customHeight="1">
      <c r="K88">
        <v>82</v>
      </c>
      <c r="L88" t="str">
        <f>IF(K88&lt;=K$6,VLOOKUP(K88,申込一覧表!BI:BJ,2,0),"")</f>
        <v/>
      </c>
      <c r="M88">
        <f>IF(K88&lt;=K$6,VLOOKUP(K88,申込一覧表!BI:BK,3,0),0)</f>
        <v>0</v>
      </c>
      <c r="N88" s="21" t="str">
        <f t="shared" si="123"/>
        <v/>
      </c>
      <c r="O88" t="str">
        <f>IF(K88&lt;=K$6,VLOOKUP(K88,申込一覧表!BI:BP,8,0),"")</f>
        <v/>
      </c>
      <c r="P88" t="str">
        <f>IF(K88&lt;=K$6,VLOOKUP(K88,申込一覧表!BI:BM,5,0),"")</f>
        <v/>
      </c>
      <c r="Q88">
        <f t="shared" si="105"/>
        <v>56</v>
      </c>
      <c r="R88">
        <f t="shared" si="106"/>
        <v>64</v>
      </c>
      <c r="S88">
        <f t="shared" si="107"/>
        <v>32</v>
      </c>
      <c r="T88">
        <f t="shared" si="108"/>
        <v>0</v>
      </c>
      <c r="U88" t="str">
        <f t="shared" si="109"/>
        <v/>
      </c>
      <c r="V88" t="str">
        <f t="shared" si="110"/>
        <v/>
      </c>
      <c r="W88" t="str">
        <f t="shared" si="111"/>
        <v/>
      </c>
      <c r="X88" t="str">
        <f t="shared" si="112"/>
        <v/>
      </c>
      <c r="Y88" t="str">
        <f t="shared" si="113"/>
        <v/>
      </c>
      <c r="Z88" t="str">
        <f t="shared" si="114"/>
        <v/>
      </c>
      <c r="AA88" t="str">
        <f t="shared" si="115"/>
        <v/>
      </c>
      <c r="AB88" t="str">
        <f t="shared" si="116"/>
        <v/>
      </c>
      <c r="AC88" t="str">
        <f t="shared" si="117"/>
        <v/>
      </c>
      <c r="AD88" t="str">
        <f t="shared" si="118"/>
        <v/>
      </c>
      <c r="AE88" t="str">
        <f t="shared" si="119"/>
        <v/>
      </c>
      <c r="AF88" t="str">
        <f t="shared" si="120"/>
        <v/>
      </c>
      <c r="AG88">
        <v>82</v>
      </c>
    </row>
    <row r="89" spans="11:33" ht="14.25" customHeight="1">
      <c r="K89">
        <v>83</v>
      </c>
      <c r="L89" t="str">
        <f>IF(K89&lt;=K$6,VLOOKUP(K89,申込一覧表!BI:BJ,2,0),"")</f>
        <v/>
      </c>
      <c r="M89">
        <f>IF(K89&lt;=K$6,VLOOKUP(K89,申込一覧表!BI:BK,3,0),0)</f>
        <v>0</v>
      </c>
      <c r="N89" s="21" t="str">
        <f t="shared" si="123"/>
        <v/>
      </c>
      <c r="O89" t="str">
        <f>IF(K89&lt;=K$6,VLOOKUP(K89,申込一覧表!BI:BP,8,0),"")</f>
        <v/>
      </c>
      <c r="P89" t="str">
        <f>IF(K89&lt;=K$6,VLOOKUP(K89,申込一覧表!BI:BM,5,0),"")</f>
        <v/>
      </c>
      <c r="Q89">
        <f t="shared" si="105"/>
        <v>56</v>
      </c>
      <c r="R89">
        <f t="shared" si="106"/>
        <v>64</v>
      </c>
      <c r="S89">
        <f t="shared" si="107"/>
        <v>32</v>
      </c>
      <c r="T89">
        <f t="shared" si="108"/>
        <v>0</v>
      </c>
      <c r="U89" t="str">
        <f t="shared" si="109"/>
        <v/>
      </c>
      <c r="V89" t="str">
        <f t="shared" si="110"/>
        <v/>
      </c>
      <c r="W89" t="str">
        <f t="shared" si="111"/>
        <v/>
      </c>
      <c r="X89" t="str">
        <f t="shared" si="112"/>
        <v/>
      </c>
      <c r="Y89" t="str">
        <f t="shared" si="113"/>
        <v/>
      </c>
      <c r="Z89" t="str">
        <f t="shared" si="114"/>
        <v/>
      </c>
      <c r="AA89" t="str">
        <f t="shared" si="115"/>
        <v/>
      </c>
      <c r="AB89" t="str">
        <f t="shared" si="116"/>
        <v/>
      </c>
      <c r="AC89" t="str">
        <f t="shared" si="117"/>
        <v/>
      </c>
      <c r="AD89" t="str">
        <f t="shared" si="118"/>
        <v/>
      </c>
      <c r="AE89" t="str">
        <f t="shared" si="119"/>
        <v/>
      </c>
      <c r="AF89" t="str">
        <f t="shared" si="120"/>
        <v/>
      </c>
      <c r="AG89">
        <v>83</v>
      </c>
    </row>
    <row r="90" spans="11:33" ht="14.25" customHeight="1">
      <c r="K90">
        <v>84</v>
      </c>
      <c r="L90" t="str">
        <f>IF(K90&lt;=K$6,VLOOKUP(K90,申込一覧表!BI:BJ,2,0),"")</f>
        <v/>
      </c>
      <c r="M90">
        <f>IF(K90&lt;=K$6,VLOOKUP(K90,申込一覧表!BI:BK,3,0),0)</f>
        <v>0</v>
      </c>
      <c r="N90" s="21" t="str">
        <f t="shared" si="123"/>
        <v/>
      </c>
      <c r="O90" t="str">
        <f>IF(K90&lt;=K$6,VLOOKUP(K90,申込一覧表!BI:BP,8,0),"")</f>
        <v/>
      </c>
      <c r="P90" t="str">
        <f>IF(K90&lt;=K$6,VLOOKUP(K90,申込一覧表!BI:BM,5,0),"")</f>
        <v/>
      </c>
      <c r="Q90">
        <f t="shared" si="105"/>
        <v>56</v>
      </c>
      <c r="R90">
        <f t="shared" si="106"/>
        <v>64</v>
      </c>
      <c r="S90">
        <f t="shared" si="107"/>
        <v>32</v>
      </c>
      <c r="T90">
        <f t="shared" si="108"/>
        <v>0</v>
      </c>
      <c r="U90" t="str">
        <f t="shared" si="109"/>
        <v/>
      </c>
      <c r="V90" t="str">
        <f t="shared" si="110"/>
        <v/>
      </c>
      <c r="W90" t="str">
        <f t="shared" si="111"/>
        <v/>
      </c>
      <c r="X90" t="str">
        <f t="shared" si="112"/>
        <v/>
      </c>
      <c r="Y90" t="str">
        <f t="shared" si="113"/>
        <v/>
      </c>
      <c r="Z90" t="str">
        <f t="shared" si="114"/>
        <v/>
      </c>
      <c r="AA90" t="str">
        <f t="shared" si="115"/>
        <v/>
      </c>
      <c r="AB90" t="str">
        <f t="shared" si="116"/>
        <v/>
      </c>
      <c r="AC90" t="str">
        <f t="shared" si="117"/>
        <v/>
      </c>
      <c r="AD90" t="str">
        <f t="shared" si="118"/>
        <v/>
      </c>
      <c r="AE90" t="str">
        <f t="shared" si="119"/>
        <v/>
      </c>
      <c r="AF90" t="str">
        <f t="shared" si="120"/>
        <v/>
      </c>
      <c r="AG90">
        <v>84</v>
      </c>
    </row>
    <row r="91" spans="11:33" ht="14.25" customHeight="1">
      <c r="K91">
        <v>85</v>
      </c>
      <c r="L91" t="str">
        <f>IF(K91&lt;=K$6,VLOOKUP(K91,申込一覧表!BI:BJ,2,0),"")</f>
        <v/>
      </c>
      <c r="M91">
        <f>IF(K91&lt;=K$6,VLOOKUP(K91,申込一覧表!BI:BK,3,0),0)</f>
        <v>0</v>
      </c>
      <c r="N91" s="21" t="str">
        <f t="shared" si="123"/>
        <v/>
      </c>
      <c r="O91" t="str">
        <f>IF(K91&lt;=K$6,VLOOKUP(K91,申込一覧表!BI:BP,8,0),"")</f>
        <v/>
      </c>
      <c r="P91" t="str">
        <f>IF(K91&lt;=K$6,VLOOKUP(K91,申込一覧表!BI:BM,5,0),"")</f>
        <v/>
      </c>
      <c r="Q91">
        <f t="shared" si="105"/>
        <v>56</v>
      </c>
      <c r="R91">
        <f t="shared" si="106"/>
        <v>64</v>
      </c>
      <c r="S91">
        <f t="shared" si="107"/>
        <v>32</v>
      </c>
      <c r="T91">
        <f t="shared" si="108"/>
        <v>0</v>
      </c>
      <c r="U91" t="str">
        <f t="shared" si="109"/>
        <v/>
      </c>
      <c r="V91" t="str">
        <f t="shared" si="110"/>
        <v/>
      </c>
      <c r="W91" t="str">
        <f t="shared" si="111"/>
        <v/>
      </c>
      <c r="X91" t="str">
        <f t="shared" si="112"/>
        <v/>
      </c>
      <c r="Y91" t="str">
        <f t="shared" si="113"/>
        <v/>
      </c>
      <c r="Z91" t="str">
        <f t="shared" si="114"/>
        <v/>
      </c>
      <c r="AA91" t="str">
        <f t="shared" si="115"/>
        <v/>
      </c>
      <c r="AB91" t="str">
        <f t="shared" si="116"/>
        <v/>
      </c>
      <c r="AC91" t="str">
        <f t="shared" si="117"/>
        <v/>
      </c>
      <c r="AD91" t="str">
        <f t="shared" si="118"/>
        <v/>
      </c>
      <c r="AE91" t="str">
        <f t="shared" si="119"/>
        <v/>
      </c>
      <c r="AF91" t="str">
        <f t="shared" si="120"/>
        <v/>
      </c>
      <c r="AG91">
        <v>85</v>
      </c>
    </row>
    <row r="92" spans="11:33" ht="14.25" customHeight="1">
      <c r="K92">
        <v>86</v>
      </c>
      <c r="L92" t="str">
        <f>IF(K92&lt;=K$6,VLOOKUP(K92,申込一覧表!BI:BJ,2,0),"")</f>
        <v/>
      </c>
      <c r="M92">
        <f>IF(K92&lt;=K$6,VLOOKUP(K92,申込一覧表!BI:BK,3,0),0)</f>
        <v>0</v>
      </c>
      <c r="N92" s="21" t="str">
        <f t="shared" si="123"/>
        <v/>
      </c>
      <c r="O92" t="str">
        <f>IF(K92&lt;=K$6,VLOOKUP(K92,申込一覧表!BI:BP,8,0),"")</f>
        <v/>
      </c>
      <c r="P92" t="str">
        <f>IF(K92&lt;=K$6,VLOOKUP(K92,申込一覧表!BI:BM,5,0),"")</f>
        <v/>
      </c>
      <c r="Q92">
        <f t="shared" ref="Q92:Q123" si="124">COUNTIF($F$7:$I$13,N92)+COUNTIF($F$26:$I$32,N92)</f>
        <v>56</v>
      </c>
      <c r="R92">
        <f t="shared" ref="R92:R123" si="125">COUNTIF($F$16:$I$23,N92)+COUNTIF($F$35:$I$42,N92)</f>
        <v>64</v>
      </c>
      <c r="S92">
        <f t="shared" ref="S92:S123" si="126">COUNTIF($F$45:$I$52,N92)</f>
        <v>32</v>
      </c>
      <c r="T92">
        <f t="shared" ref="T92:T123" si="127">COUNTIF($F$55:$I$62,_LM7)</f>
        <v>0</v>
      </c>
      <c r="U92" t="str">
        <f t="shared" ref="U92:U123" si="128">IF(F92="","",VLOOKUP(F92,$N$7:$O$131,2,0))</f>
        <v/>
      </c>
      <c r="V92" t="str">
        <f t="shared" ref="V92:V123" si="129">IF(G92="","",VLOOKUP(G92,$N$7:$O$131,2,0))</f>
        <v/>
      </c>
      <c r="W92" t="str">
        <f t="shared" ref="W92:W123" si="130">IF(H92="","",VLOOKUP(H92,$N$7:$O$131,2,0))</f>
        <v/>
      </c>
      <c r="X92" t="str">
        <f t="shared" ref="X92:X123" si="131">IF(I92="","",VLOOKUP(I92,$N$7:$O$131,2,0))</f>
        <v/>
      </c>
      <c r="Y92" t="str">
        <f t="shared" ref="Y92:Y123" si="132">IF(F92="","",VLOOKUP(F92,$N$7:$P$131,3,0))</f>
        <v/>
      </c>
      <c r="Z92" t="str">
        <f t="shared" ref="Z92:Z123" si="133">IF(G92="","",VLOOKUP(G92,$N$7:$P$131,3,0))</f>
        <v/>
      </c>
      <c r="AA92" t="str">
        <f t="shared" ref="AA92:AA123" si="134">IF(H92="","",VLOOKUP(H92,$N$7:$P$131,3,0))</f>
        <v/>
      </c>
      <c r="AB92" t="str">
        <f t="shared" ref="AB92:AB123" si="135">IF(I92="","",VLOOKUP(I92,$N$7:$P$131,3,0))</f>
        <v/>
      </c>
      <c r="AC92" t="str">
        <f t="shared" ref="AC92:AC123" si="136">IF(F92="","",VLOOKUP(F92,$N$7:$T$131,7,0))</f>
        <v/>
      </c>
      <c r="AD92" t="str">
        <f t="shared" ref="AD92:AD123" si="137">IF(G92="","",VLOOKUP(G92,$N$7:$T$131,7,0))</f>
        <v/>
      </c>
      <c r="AE92" t="str">
        <f t="shared" ref="AE92:AE123" si="138">IF(H92="","",VLOOKUP(H92,$N$7:$T$131,7,0))</f>
        <v/>
      </c>
      <c r="AF92" t="str">
        <f t="shared" ref="AF92:AF123" si="139">IF(I92="","",VLOOKUP(I92,$N$7:$T$131,7,0))</f>
        <v/>
      </c>
      <c r="AG92">
        <v>86</v>
      </c>
    </row>
    <row r="93" spans="11:33" ht="14.25" customHeight="1">
      <c r="K93">
        <v>87</v>
      </c>
      <c r="L93" t="str">
        <f>IF(K93&lt;=K$6,VLOOKUP(K93,申込一覧表!BI:BJ,2,0),"")</f>
        <v/>
      </c>
      <c r="M93">
        <f>IF(K93&lt;=K$6,VLOOKUP(K93,申込一覧表!BI:BK,3,0),0)</f>
        <v>0</v>
      </c>
      <c r="N93" s="21" t="str">
        <f t="shared" si="123"/>
        <v/>
      </c>
      <c r="O93" t="str">
        <f>IF(K93&lt;=K$6,VLOOKUP(K93,申込一覧表!BI:BP,8,0),"")</f>
        <v/>
      </c>
      <c r="P93" t="str">
        <f>IF(K93&lt;=K$6,VLOOKUP(K93,申込一覧表!BI:BM,5,0),"")</f>
        <v/>
      </c>
      <c r="Q93">
        <f t="shared" si="124"/>
        <v>56</v>
      </c>
      <c r="R93">
        <f t="shared" si="125"/>
        <v>64</v>
      </c>
      <c r="S93">
        <f t="shared" si="126"/>
        <v>32</v>
      </c>
      <c r="T93">
        <f t="shared" si="127"/>
        <v>0</v>
      </c>
      <c r="U93" t="str">
        <f t="shared" si="128"/>
        <v/>
      </c>
      <c r="V93" t="str">
        <f t="shared" si="129"/>
        <v/>
      </c>
      <c r="W93" t="str">
        <f t="shared" si="130"/>
        <v/>
      </c>
      <c r="X93" t="str">
        <f t="shared" si="131"/>
        <v/>
      </c>
      <c r="Y93" t="str">
        <f t="shared" si="132"/>
        <v/>
      </c>
      <c r="Z93" t="str">
        <f t="shared" si="133"/>
        <v/>
      </c>
      <c r="AA93" t="str">
        <f t="shared" si="134"/>
        <v/>
      </c>
      <c r="AB93" t="str">
        <f t="shared" si="135"/>
        <v/>
      </c>
      <c r="AC93" t="str">
        <f t="shared" si="136"/>
        <v/>
      </c>
      <c r="AD93" t="str">
        <f t="shared" si="137"/>
        <v/>
      </c>
      <c r="AE93" t="str">
        <f t="shared" si="138"/>
        <v/>
      </c>
      <c r="AF93" t="str">
        <f t="shared" si="139"/>
        <v/>
      </c>
      <c r="AG93">
        <v>87</v>
      </c>
    </row>
    <row r="94" spans="11:33" ht="14.25" customHeight="1">
      <c r="K94">
        <v>88</v>
      </c>
      <c r="L94" t="str">
        <f>IF(K94&lt;=K$6,VLOOKUP(K94,申込一覧表!BI:BJ,2,0),"")</f>
        <v/>
      </c>
      <c r="M94">
        <f>IF(K94&lt;=K$6,VLOOKUP(K94,申込一覧表!BI:BK,3,0),0)</f>
        <v>0</v>
      </c>
      <c r="N94" s="21" t="str">
        <f t="shared" si="123"/>
        <v/>
      </c>
      <c r="O94" t="str">
        <f>IF(K94&lt;=K$6,VLOOKUP(K94,申込一覧表!BI:BP,8,0),"")</f>
        <v/>
      </c>
      <c r="P94" t="str">
        <f>IF(K94&lt;=K$6,VLOOKUP(K94,申込一覧表!BI:BM,5,0),"")</f>
        <v/>
      </c>
      <c r="Q94">
        <f t="shared" si="124"/>
        <v>56</v>
      </c>
      <c r="R94">
        <f t="shared" si="125"/>
        <v>64</v>
      </c>
      <c r="S94">
        <f t="shared" si="126"/>
        <v>32</v>
      </c>
      <c r="T94">
        <f t="shared" si="127"/>
        <v>0</v>
      </c>
      <c r="U94" t="str">
        <f t="shared" si="128"/>
        <v/>
      </c>
      <c r="V94" t="str">
        <f t="shared" si="129"/>
        <v/>
      </c>
      <c r="W94" t="str">
        <f t="shared" si="130"/>
        <v/>
      </c>
      <c r="X94" t="str">
        <f t="shared" si="131"/>
        <v/>
      </c>
      <c r="Y94" t="str">
        <f t="shared" si="132"/>
        <v/>
      </c>
      <c r="Z94" t="str">
        <f t="shared" si="133"/>
        <v/>
      </c>
      <c r="AA94" t="str">
        <f t="shared" si="134"/>
        <v/>
      </c>
      <c r="AB94" t="str">
        <f t="shared" si="135"/>
        <v/>
      </c>
      <c r="AC94" t="str">
        <f t="shared" si="136"/>
        <v/>
      </c>
      <c r="AD94" t="str">
        <f t="shared" si="137"/>
        <v/>
      </c>
      <c r="AE94" t="str">
        <f t="shared" si="138"/>
        <v/>
      </c>
      <c r="AF94" t="str">
        <f t="shared" si="139"/>
        <v/>
      </c>
      <c r="AG94">
        <v>88</v>
      </c>
    </row>
    <row r="95" spans="11:33" ht="14.25" customHeight="1">
      <c r="K95">
        <v>89</v>
      </c>
      <c r="L95" t="str">
        <f>IF(K95&lt;=K$6,VLOOKUP(K95,申込一覧表!BI:BJ,2,0),"")</f>
        <v/>
      </c>
      <c r="M95">
        <f>IF(K95&lt;=K$6,VLOOKUP(K95,申込一覧表!BI:BK,3,0),0)</f>
        <v>0</v>
      </c>
      <c r="N95" s="21" t="str">
        <f t="shared" si="123"/>
        <v/>
      </c>
      <c r="O95" t="str">
        <f>IF(K95&lt;=K$6,VLOOKUP(K95,申込一覧表!BI:BP,8,0),"")</f>
        <v/>
      </c>
      <c r="P95" t="str">
        <f>IF(K95&lt;=K$6,VLOOKUP(K95,申込一覧表!BI:BM,5,0),"")</f>
        <v/>
      </c>
      <c r="Q95">
        <f t="shared" si="124"/>
        <v>56</v>
      </c>
      <c r="R95">
        <f t="shared" si="125"/>
        <v>64</v>
      </c>
      <c r="S95">
        <f t="shared" si="126"/>
        <v>32</v>
      </c>
      <c r="T95">
        <f t="shared" si="127"/>
        <v>0</v>
      </c>
      <c r="U95" t="str">
        <f t="shared" si="128"/>
        <v/>
      </c>
      <c r="V95" t="str">
        <f t="shared" si="129"/>
        <v/>
      </c>
      <c r="W95" t="str">
        <f t="shared" si="130"/>
        <v/>
      </c>
      <c r="X95" t="str">
        <f t="shared" si="131"/>
        <v/>
      </c>
      <c r="Y95" t="str">
        <f t="shared" si="132"/>
        <v/>
      </c>
      <c r="Z95" t="str">
        <f t="shared" si="133"/>
        <v/>
      </c>
      <c r="AA95" t="str">
        <f t="shared" si="134"/>
        <v/>
      </c>
      <c r="AB95" t="str">
        <f t="shared" si="135"/>
        <v/>
      </c>
      <c r="AC95" t="str">
        <f t="shared" si="136"/>
        <v/>
      </c>
      <c r="AD95" t="str">
        <f t="shared" si="137"/>
        <v/>
      </c>
      <c r="AE95" t="str">
        <f t="shared" si="138"/>
        <v/>
      </c>
      <c r="AF95" t="str">
        <f t="shared" si="139"/>
        <v/>
      </c>
      <c r="AG95">
        <v>89</v>
      </c>
    </row>
    <row r="96" spans="11:33" ht="14.25" customHeight="1">
      <c r="K96">
        <v>90</v>
      </c>
      <c r="L96" t="str">
        <f>IF(K96&lt;=K$6,VLOOKUP(K96,申込一覧表!BI:BJ,2,0),"")</f>
        <v/>
      </c>
      <c r="M96">
        <f>IF(K96&lt;=K$6,VLOOKUP(K96,申込一覧表!BI:BK,3,0),0)</f>
        <v>0</v>
      </c>
      <c r="N96" s="21" t="str">
        <f t="shared" si="123"/>
        <v/>
      </c>
      <c r="O96" t="str">
        <f>IF(K96&lt;=K$6,VLOOKUP(K96,申込一覧表!BI:BP,8,0),"")</f>
        <v/>
      </c>
      <c r="P96" t="str">
        <f>IF(K96&lt;=K$6,VLOOKUP(K96,申込一覧表!BI:BM,5,0),"")</f>
        <v/>
      </c>
      <c r="Q96">
        <f t="shared" si="124"/>
        <v>56</v>
      </c>
      <c r="R96">
        <f t="shared" si="125"/>
        <v>64</v>
      </c>
      <c r="S96">
        <f t="shared" si="126"/>
        <v>32</v>
      </c>
      <c r="T96">
        <f t="shared" si="127"/>
        <v>0</v>
      </c>
      <c r="U96" t="str">
        <f t="shared" si="128"/>
        <v/>
      </c>
      <c r="V96" t="str">
        <f t="shared" si="129"/>
        <v/>
      </c>
      <c r="W96" t="str">
        <f t="shared" si="130"/>
        <v/>
      </c>
      <c r="X96" t="str">
        <f t="shared" si="131"/>
        <v/>
      </c>
      <c r="Y96" t="str">
        <f t="shared" si="132"/>
        <v/>
      </c>
      <c r="Z96" t="str">
        <f t="shared" si="133"/>
        <v/>
      </c>
      <c r="AA96" t="str">
        <f t="shared" si="134"/>
        <v/>
      </c>
      <c r="AB96" t="str">
        <f t="shared" si="135"/>
        <v/>
      </c>
      <c r="AC96" t="str">
        <f t="shared" si="136"/>
        <v/>
      </c>
      <c r="AD96" t="str">
        <f t="shared" si="137"/>
        <v/>
      </c>
      <c r="AE96" t="str">
        <f t="shared" si="138"/>
        <v/>
      </c>
      <c r="AF96" t="str">
        <f t="shared" si="139"/>
        <v/>
      </c>
      <c r="AG96">
        <v>90</v>
      </c>
    </row>
    <row r="97" spans="11:33" ht="14.25" customHeight="1">
      <c r="K97">
        <v>91</v>
      </c>
      <c r="L97" t="str">
        <f>IF(K97&lt;=K$6,VLOOKUP(K97,申込一覧表!BI:BJ,2,0),"")</f>
        <v/>
      </c>
      <c r="M97">
        <f>IF(K97&lt;=K$6,VLOOKUP(K97,申込一覧表!BI:BK,3,0),0)</f>
        <v>0</v>
      </c>
      <c r="N97" s="21" t="str">
        <f t="shared" si="123"/>
        <v/>
      </c>
      <c r="O97" t="str">
        <f>IF(K97&lt;=K$6,VLOOKUP(K97,申込一覧表!BI:BP,8,0),"")</f>
        <v/>
      </c>
      <c r="P97" t="str">
        <f>IF(K97&lt;=K$6,VLOOKUP(K97,申込一覧表!BI:BM,5,0),"")</f>
        <v/>
      </c>
      <c r="Q97">
        <f t="shared" si="124"/>
        <v>56</v>
      </c>
      <c r="R97">
        <f t="shared" si="125"/>
        <v>64</v>
      </c>
      <c r="S97">
        <f t="shared" si="126"/>
        <v>32</v>
      </c>
      <c r="T97">
        <f t="shared" si="127"/>
        <v>0</v>
      </c>
      <c r="U97" t="str">
        <f t="shared" si="128"/>
        <v/>
      </c>
      <c r="V97" t="str">
        <f t="shared" si="129"/>
        <v/>
      </c>
      <c r="W97" t="str">
        <f t="shared" si="130"/>
        <v/>
      </c>
      <c r="X97" t="str">
        <f t="shared" si="131"/>
        <v/>
      </c>
      <c r="Y97" t="str">
        <f t="shared" si="132"/>
        <v/>
      </c>
      <c r="Z97" t="str">
        <f t="shared" si="133"/>
        <v/>
      </c>
      <c r="AA97" t="str">
        <f t="shared" si="134"/>
        <v/>
      </c>
      <c r="AB97" t="str">
        <f t="shared" si="135"/>
        <v/>
      </c>
      <c r="AC97" t="str">
        <f t="shared" si="136"/>
        <v/>
      </c>
      <c r="AD97" t="str">
        <f t="shared" si="137"/>
        <v/>
      </c>
      <c r="AE97" t="str">
        <f t="shared" si="138"/>
        <v/>
      </c>
      <c r="AF97" t="str">
        <f t="shared" si="139"/>
        <v/>
      </c>
      <c r="AG97">
        <v>91</v>
      </c>
    </row>
    <row r="98" spans="11:33" ht="14.25" customHeight="1">
      <c r="K98">
        <v>92</v>
      </c>
      <c r="L98" t="str">
        <f>IF(K98&lt;=K$6,VLOOKUP(K98,申込一覧表!BI:BJ,2,0),"")</f>
        <v/>
      </c>
      <c r="M98">
        <f>IF(K98&lt;=K$6,VLOOKUP(K98,申込一覧表!BI:BK,3,0),0)</f>
        <v>0</v>
      </c>
      <c r="N98" s="21" t="str">
        <f t="shared" si="123"/>
        <v/>
      </c>
      <c r="O98" t="str">
        <f>IF(K98&lt;=K$6,VLOOKUP(K98,申込一覧表!BI:BP,8,0),"")</f>
        <v/>
      </c>
      <c r="P98" t="str">
        <f>IF(K98&lt;=K$6,VLOOKUP(K98,申込一覧表!BI:BM,5,0),"")</f>
        <v/>
      </c>
      <c r="Q98">
        <f t="shared" si="124"/>
        <v>56</v>
      </c>
      <c r="R98">
        <f t="shared" si="125"/>
        <v>64</v>
      </c>
      <c r="S98">
        <f t="shared" si="126"/>
        <v>32</v>
      </c>
      <c r="T98">
        <f t="shared" si="127"/>
        <v>0</v>
      </c>
      <c r="U98" t="str">
        <f t="shared" si="128"/>
        <v/>
      </c>
      <c r="V98" t="str">
        <f t="shared" si="129"/>
        <v/>
      </c>
      <c r="W98" t="str">
        <f t="shared" si="130"/>
        <v/>
      </c>
      <c r="X98" t="str">
        <f t="shared" si="131"/>
        <v/>
      </c>
      <c r="Y98" t="str">
        <f t="shared" si="132"/>
        <v/>
      </c>
      <c r="Z98" t="str">
        <f t="shared" si="133"/>
        <v/>
      </c>
      <c r="AA98" t="str">
        <f t="shared" si="134"/>
        <v/>
      </c>
      <c r="AB98" t="str">
        <f t="shared" si="135"/>
        <v/>
      </c>
      <c r="AC98" t="str">
        <f t="shared" si="136"/>
        <v/>
      </c>
      <c r="AD98" t="str">
        <f t="shared" si="137"/>
        <v/>
      </c>
      <c r="AE98" t="str">
        <f t="shared" si="138"/>
        <v/>
      </c>
      <c r="AF98" t="str">
        <f t="shared" si="139"/>
        <v/>
      </c>
      <c r="AG98">
        <v>92</v>
      </c>
    </row>
    <row r="99" spans="11:33" ht="14.25" customHeight="1">
      <c r="K99">
        <v>93</v>
      </c>
      <c r="L99" t="str">
        <f>IF(K99&lt;=K$6,VLOOKUP(K99,申込一覧表!BI:BJ,2,0),"")</f>
        <v/>
      </c>
      <c r="M99">
        <f>IF(K99&lt;=K$6,VLOOKUP(K99,申込一覧表!BI:BK,3,0),0)</f>
        <v>0</v>
      </c>
      <c r="N99" s="21" t="str">
        <f t="shared" si="123"/>
        <v/>
      </c>
      <c r="O99" t="str">
        <f>IF(K99&lt;=K$6,VLOOKUP(K99,申込一覧表!BI:BP,8,0),"")</f>
        <v/>
      </c>
      <c r="P99" t="str">
        <f>IF(K99&lt;=K$6,VLOOKUP(K99,申込一覧表!BI:BM,5,0),"")</f>
        <v/>
      </c>
      <c r="Q99">
        <f t="shared" si="124"/>
        <v>56</v>
      </c>
      <c r="R99">
        <f t="shared" si="125"/>
        <v>64</v>
      </c>
      <c r="S99">
        <f t="shared" si="126"/>
        <v>32</v>
      </c>
      <c r="T99">
        <f t="shared" si="127"/>
        <v>0</v>
      </c>
      <c r="U99" t="str">
        <f t="shared" si="128"/>
        <v/>
      </c>
      <c r="V99" t="str">
        <f t="shared" si="129"/>
        <v/>
      </c>
      <c r="W99" t="str">
        <f t="shared" si="130"/>
        <v/>
      </c>
      <c r="X99" t="str">
        <f t="shared" si="131"/>
        <v/>
      </c>
      <c r="Y99" t="str">
        <f t="shared" si="132"/>
        <v/>
      </c>
      <c r="Z99" t="str">
        <f t="shared" si="133"/>
        <v/>
      </c>
      <c r="AA99" t="str">
        <f t="shared" si="134"/>
        <v/>
      </c>
      <c r="AB99" t="str">
        <f t="shared" si="135"/>
        <v/>
      </c>
      <c r="AC99" t="str">
        <f t="shared" si="136"/>
        <v/>
      </c>
      <c r="AD99" t="str">
        <f t="shared" si="137"/>
        <v/>
      </c>
      <c r="AE99" t="str">
        <f t="shared" si="138"/>
        <v/>
      </c>
      <c r="AF99" t="str">
        <f t="shared" si="139"/>
        <v/>
      </c>
      <c r="AG99">
        <v>93</v>
      </c>
    </row>
    <row r="100" spans="11:33" ht="14.25" customHeight="1">
      <c r="K100">
        <v>94</v>
      </c>
      <c r="L100" t="str">
        <f>IF(K100&lt;=K$6,VLOOKUP(K100,申込一覧表!BI:BJ,2,0),"")</f>
        <v/>
      </c>
      <c r="M100">
        <f>IF(K100&lt;=K$6,VLOOKUP(K100,申込一覧表!BI:BK,3,0),0)</f>
        <v>0</v>
      </c>
      <c r="N100" s="21" t="str">
        <f t="shared" si="123"/>
        <v/>
      </c>
      <c r="O100" t="str">
        <f>IF(K100&lt;=K$6,VLOOKUP(K100,申込一覧表!BI:BP,8,0),"")</f>
        <v/>
      </c>
      <c r="P100" t="str">
        <f>IF(K100&lt;=K$6,VLOOKUP(K100,申込一覧表!BI:BM,5,0),"")</f>
        <v/>
      </c>
      <c r="Q100">
        <f t="shared" si="124"/>
        <v>56</v>
      </c>
      <c r="R100">
        <f t="shared" si="125"/>
        <v>64</v>
      </c>
      <c r="S100">
        <f t="shared" si="126"/>
        <v>32</v>
      </c>
      <c r="T100">
        <f t="shared" si="127"/>
        <v>0</v>
      </c>
      <c r="U100" t="str">
        <f t="shared" si="128"/>
        <v/>
      </c>
      <c r="V100" t="str">
        <f t="shared" si="129"/>
        <v/>
      </c>
      <c r="W100" t="str">
        <f t="shared" si="130"/>
        <v/>
      </c>
      <c r="X100" t="str">
        <f t="shared" si="131"/>
        <v/>
      </c>
      <c r="Y100" t="str">
        <f t="shared" si="132"/>
        <v/>
      </c>
      <c r="Z100" t="str">
        <f t="shared" si="133"/>
        <v/>
      </c>
      <c r="AA100" t="str">
        <f t="shared" si="134"/>
        <v/>
      </c>
      <c r="AB100" t="str">
        <f t="shared" si="135"/>
        <v/>
      </c>
      <c r="AC100" t="str">
        <f t="shared" si="136"/>
        <v/>
      </c>
      <c r="AD100" t="str">
        <f t="shared" si="137"/>
        <v/>
      </c>
      <c r="AE100" t="str">
        <f t="shared" si="138"/>
        <v/>
      </c>
      <c r="AF100" t="str">
        <f t="shared" si="139"/>
        <v/>
      </c>
      <c r="AG100">
        <v>94</v>
      </c>
    </row>
    <row r="101" spans="11:33" ht="14.25" customHeight="1">
      <c r="K101">
        <v>95</v>
      </c>
      <c r="L101" t="str">
        <f>IF(K101&lt;=K$6,VLOOKUP(K101,申込一覧表!BI:BJ,2,0),"")</f>
        <v/>
      </c>
      <c r="M101">
        <f>IF(K101&lt;=K$6,VLOOKUP(K101,申込一覧表!BI:BK,3,0),0)</f>
        <v>0</v>
      </c>
      <c r="N101" s="21" t="str">
        <f t="shared" si="123"/>
        <v/>
      </c>
      <c r="O101" t="str">
        <f>IF(K101&lt;=K$6,VLOOKUP(K101,申込一覧表!BI:BP,8,0),"")</f>
        <v/>
      </c>
      <c r="P101" t="str">
        <f>IF(K101&lt;=K$6,VLOOKUP(K101,申込一覧表!BI:BM,5,0),"")</f>
        <v/>
      </c>
      <c r="Q101">
        <f t="shared" si="124"/>
        <v>56</v>
      </c>
      <c r="R101">
        <f t="shared" si="125"/>
        <v>64</v>
      </c>
      <c r="S101">
        <f t="shared" si="126"/>
        <v>32</v>
      </c>
      <c r="T101">
        <f t="shared" si="127"/>
        <v>0</v>
      </c>
      <c r="U101" t="str">
        <f t="shared" si="128"/>
        <v/>
      </c>
      <c r="V101" t="str">
        <f t="shared" si="129"/>
        <v/>
      </c>
      <c r="W101" t="str">
        <f t="shared" si="130"/>
        <v/>
      </c>
      <c r="X101" t="str">
        <f t="shared" si="131"/>
        <v/>
      </c>
      <c r="Y101" t="str">
        <f t="shared" si="132"/>
        <v/>
      </c>
      <c r="Z101" t="str">
        <f t="shared" si="133"/>
        <v/>
      </c>
      <c r="AA101" t="str">
        <f t="shared" si="134"/>
        <v/>
      </c>
      <c r="AB101" t="str">
        <f t="shared" si="135"/>
        <v/>
      </c>
      <c r="AC101" t="str">
        <f t="shared" si="136"/>
        <v/>
      </c>
      <c r="AD101" t="str">
        <f t="shared" si="137"/>
        <v/>
      </c>
      <c r="AE101" t="str">
        <f t="shared" si="138"/>
        <v/>
      </c>
      <c r="AF101" t="str">
        <f t="shared" si="139"/>
        <v/>
      </c>
      <c r="AG101">
        <v>95</v>
      </c>
    </row>
    <row r="102" spans="11:33" ht="14.25" customHeight="1">
      <c r="K102">
        <v>96</v>
      </c>
      <c r="L102" t="str">
        <f>IF(K102&lt;=K$6,VLOOKUP(K102,申込一覧表!BI:BJ,2,0),"")</f>
        <v/>
      </c>
      <c r="M102">
        <f>IF(K102&lt;=K$6,VLOOKUP(K102,申込一覧表!BI:BK,3,0),0)</f>
        <v>0</v>
      </c>
      <c r="N102" s="21" t="str">
        <f t="shared" si="123"/>
        <v/>
      </c>
      <c r="O102" t="str">
        <f>IF(K102&lt;=K$6,VLOOKUP(K102,申込一覧表!BI:BP,8,0),"")</f>
        <v/>
      </c>
      <c r="P102" t="str">
        <f>IF(K102&lt;=K$6,VLOOKUP(K102,申込一覧表!BI:BM,5,0),"")</f>
        <v/>
      </c>
      <c r="Q102">
        <f t="shared" si="124"/>
        <v>56</v>
      </c>
      <c r="R102">
        <f t="shared" si="125"/>
        <v>64</v>
      </c>
      <c r="S102">
        <f t="shared" si="126"/>
        <v>32</v>
      </c>
      <c r="T102">
        <f t="shared" si="127"/>
        <v>0</v>
      </c>
      <c r="U102" t="str">
        <f t="shared" si="128"/>
        <v/>
      </c>
      <c r="V102" t="str">
        <f t="shared" si="129"/>
        <v/>
      </c>
      <c r="W102" t="str">
        <f t="shared" si="130"/>
        <v/>
      </c>
      <c r="X102" t="str">
        <f t="shared" si="131"/>
        <v/>
      </c>
      <c r="Y102" t="str">
        <f t="shared" si="132"/>
        <v/>
      </c>
      <c r="Z102" t="str">
        <f t="shared" si="133"/>
        <v/>
      </c>
      <c r="AA102" t="str">
        <f t="shared" si="134"/>
        <v/>
      </c>
      <c r="AB102" t="str">
        <f t="shared" si="135"/>
        <v/>
      </c>
      <c r="AC102" t="str">
        <f t="shared" si="136"/>
        <v/>
      </c>
      <c r="AD102" t="str">
        <f t="shared" si="137"/>
        <v/>
      </c>
      <c r="AE102" t="str">
        <f t="shared" si="138"/>
        <v/>
      </c>
      <c r="AF102" t="str">
        <f t="shared" si="139"/>
        <v/>
      </c>
      <c r="AG102">
        <v>96</v>
      </c>
    </row>
    <row r="103" spans="11:33" ht="14.25" customHeight="1">
      <c r="K103">
        <v>97</v>
      </c>
      <c r="L103" t="str">
        <f>IF(K103&lt;=K$6,VLOOKUP(K103,申込一覧表!BI:BJ,2,0),"")</f>
        <v/>
      </c>
      <c r="M103">
        <f>IF(K103&lt;=K$6,VLOOKUP(K103,申込一覧表!BI:BK,3,0),0)</f>
        <v>0</v>
      </c>
      <c r="N103" s="21" t="str">
        <f t="shared" si="123"/>
        <v/>
      </c>
      <c r="O103" t="str">
        <f>IF(K103&lt;=K$6,VLOOKUP(K103,申込一覧表!BI:BP,8,0),"")</f>
        <v/>
      </c>
      <c r="P103" t="str">
        <f>IF(K103&lt;=K$6,VLOOKUP(K103,申込一覧表!BI:BM,5,0),"")</f>
        <v/>
      </c>
      <c r="Q103">
        <f t="shared" si="124"/>
        <v>56</v>
      </c>
      <c r="R103">
        <f t="shared" si="125"/>
        <v>64</v>
      </c>
      <c r="S103">
        <f t="shared" si="126"/>
        <v>32</v>
      </c>
      <c r="T103">
        <f t="shared" si="127"/>
        <v>0</v>
      </c>
      <c r="U103" t="str">
        <f t="shared" si="128"/>
        <v/>
      </c>
      <c r="V103" t="str">
        <f t="shared" si="129"/>
        <v/>
      </c>
      <c r="W103" t="str">
        <f t="shared" si="130"/>
        <v/>
      </c>
      <c r="X103" t="str">
        <f t="shared" si="131"/>
        <v/>
      </c>
      <c r="Y103" t="str">
        <f t="shared" si="132"/>
        <v/>
      </c>
      <c r="Z103" t="str">
        <f t="shared" si="133"/>
        <v/>
      </c>
      <c r="AA103" t="str">
        <f t="shared" si="134"/>
        <v/>
      </c>
      <c r="AB103" t="str">
        <f t="shared" si="135"/>
        <v/>
      </c>
      <c r="AC103" t="str">
        <f t="shared" si="136"/>
        <v/>
      </c>
      <c r="AD103" t="str">
        <f t="shared" si="137"/>
        <v/>
      </c>
      <c r="AE103" t="str">
        <f t="shared" si="138"/>
        <v/>
      </c>
      <c r="AF103" t="str">
        <f t="shared" si="139"/>
        <v/>
      </c>
      <c r="AG103">
        <v>97</v>
      </c>
    </row>
    <row r="104" spans="11:33" ht="14.25" customHeight="1">
      <c r="K104">
        <v>98</v>
      </c>
      <c r="L104" t="str">
        <f>IF(K104&lt;=K$6,VLOOKUP(K104,申込一覧表!BI:BJ,2,0),"")</f>
        <v/>
      </c>
      <c r="M104">
        <f>IF(K104&lt;=K$6,VLOOKUP(K104,申込一覧表!BI:BK,3,0),0)</f>
        <v>0</v>
      </c>
      <c r="N104" s="21" t="str">
        <f t="shared" si="123"/>
        <v/>
      </c>
      <c r="O104" t="str">
        <f>IF(K104&lt;=K$6,VLOOKUP(K104,申込一覧表!BI:BP,8,0),"")</f>
        <v/>
      </c>
      <c r="P104" t="str">
        <f>IF(K104&lt;=K$6,VLOOKUP(K104,申込一覧表!BI:BM,5,0),"")</f>
        <v/>
      </c>
      <c r="Q104">
        <f t="shared" si="124"/>
        <v>56</v>
      </c>
      <c r="R104">
        <f t="shared" si="125"/>
        <v>64</v>
      </c>
      <c r="S104">
        <f t="shared" si="126"/>
        <v>32</v>
      </c>
      <c r="T104">
        <f t="shared" si="127"/>
        <v>0</v>
      </c>
      <c r="U104" t="str">
        <f t="shared" si="128"/>
        <v/>
      </c>
      <c r="V104" t="str">
        <f t="shared" si="129"/>
        <v/>
      </c>
      <c r="W104" t="str">
        <f t="shared" si="130"/>
        <v/>
      </c>
      <c r="X104" t="str">
        <f t="shared" si="131"/>
        <v/>
      </c>
      <c r="Y104" t="str">
        <f t="shared" si="132"/>
        <v/>
      </c>
      <c r="Z104" t="str">
        <f t="shared" si="133"/>
        <v/>
      </c>
      <c r="AA104" t="str">
        <f t="shared" si="134"/>
        <v/>
      </c>
      <c r="AB104" t="str">
        <f t="shared" si="135"/>
        <v/>
      </c>
      <c r="AC104" t="str">
        <f t="shared" si="136"/>
        <v/>
      </c>
      <c r="AD104" t="str">
        <f t="shared" si="137"/>
        <v/>
      </c>
      <c r="AE104" t="str">
        <f t="shared" si="138"/>
        <v/>
      </c>
      <c r="AF104" t="str">
        <f t="shared" si="139"/>
        <v/>
      </c>
      <c r="AG104">
        <v>98</v>
      </c>
    </row>
    <row r="105" spans="11:33" ht="14.25" customHeight="1">
      <c r="K105">
        <v>99</v>
      </c>
      <c r="L105" t="str">
        <f>IF(K105&lt;=K$6,VLOOKUP(K105,申込一覧表!BI:BJ,2,0),"")</f>
        <v/>
      </c>
      <c r="M105">
        <f>IF(K105&lt;=K$6,VLOOKUP(K105,申込一覧表!BI:BK,3,0),0)</f>
        <v>0</v>
      </c>
      <c r="N105" s="21" t="str">
        <f t="shared" si="123"/>
        <v/>
      </c>
      <c r="O105" t="str">
        <f>IF(K105&lt;=K$6,VLOOKUP(K105,申込一覧表!BI:BP,8,0),"")</f>
        <v/>
      </c>
      <c r="P105" t="str">
        <f>IF(K105&lt;=K$6,VLOOKUP(K105,申込一覧表!BI:BM,5,0),"")</f>
        <v/>
      </c>
      <c r="Q105">
        <f t="shared" si="124"/>
        <v>56</v>
      </c>
      <c r="R105">
        <f t="shared" si="125"/>
        <v>64</v>
      </c>
      <c r="S105">
        <f t="shared" si="126"/>
        <v>32</v>
      </c>
      <c r="T105">
        <f t="shared" si="127"/>
        <v>0</v>
      </c>
      <c r="U105" t="str">
        <f t="shared" si="128"/>
        <v/>
      </c>
      <c r="V105" t="str">
        <f t="shared" si="129"/>
        <v/>
      </c>
      <c r="W105" t="str">
        <f t="shared" si="130"/>
        <v/>
      </c>
      <c r="X105" t="str">
        <f t="shared" si="131"/>
        <v/>
      </c>
      <c r="Y105" t="str">
        <f t="shared" si="132"/>
        <v/>
      </c>
      <c r="Z105" t="str">
        <f t="shared" si="133"/>
        <v/>
      </c>
      <c r="AA105" t="str">
        <f t="shared" si="134"/>
        <v/>
      </c>
      <c r="AB105" t="str">
        <f t="shared" si="135"/>
        <v/>
      </c>
      <c r="AC105" t="str">
        <f t="shared" si="136"/>
        <v/>
      </c>
      <c r="AD105" t="str">
        <f t="shared" si="137"/>
        <v/>
      </c>
      <c r="AE105" t="str">
        <f t="shared" si="138"/>
        <v/>
      </c>
      <c r="AF105" t="str">
        <f t="shared" si="139"/>
        <v/>
      </c>
      <c r="AG105">
        <v>99</v>
      </c>
    </row>
    <row r="106" spans="11:33" ht="14.25" customHeight="1">
      <c r="K106">
        <v>100</v>
      </c>
      <c r="L106" t="str">
        <f>IF(K106&lt;=K$6,VLOOKUP(K106,申込一覧表!BI:BJ,2,0),"")</f>
        <v/>
      </c>
      <c r="M106">
        <f>IF(K106&lt;=K$6,VLOOKUP(K106,申込一覧表!BI:BK,3,0),0)</f>
        <v>0</v>
      </c>
      <c r="N106" s="21" t="str">
        <f t="shared" si="123"/>
        <v/>
      </c>
      <c r="O106" t="str">
        <f>IF(K106&lt;=K$6,VLOOKUP(K106,申込一覧表!BI:BP,8,0),"")</f>
        <v/>
      </c>
      <c r="P106" t="str">
        <f>IF(K106&lt;=K$6,VLOOKUP(K106,申込一覧表!BI:BM,5,0),"")</f>
        <v/>
      </c>
      <c r="Q106">
        <f t="shared" si="124"/>
        <v>56</v>
      </c>
      <c r="R106">
        <f t="shared" si="125"/>
        <v>64</v>
      </c>
      <c r="S106">
        <f t="shared" si="126"/>
        <v>32</v>
      </c>
      <c r="T106">
        <f t="shared" si="127"/>
        <v>0</v>
      </c>
      <c r="U106" t="str">
        <f t="shared" si="128"/>
        <v/>
      </c>
      <c r="V106" t="str">
        <f t="shared" si="129"/>
        <v/>
      </c>
      <c r="W106" t="str">
        <f t="shared" si="130"/>
        <v/>
      </c>
      <c r="X106" t="str">
        <f t="shared" si="131"/>
        <v/>
      </c>
      <c r="Y106" t="str">
        <f t="shared" si="132"/>
        <v/>
      </c>
      <c r="Z106" t="str">
        <f t="shared" si="133"/>
        <v/>
      </c>
      <c r="AA106" t="str">
        <f t="shared" si="134"/>
        <v/>
      </c>
      <c r="AB106" t="str">
        <f t="shared" si="135"/>
        <v/>
      </c>
      <c r="AC106" t="str">
        <f t="shared" si="136"/>
        <v/>
      </c>
      <c r="AD106" t="str">
        <f t="shared" si="137"/>
        <v/>
      </c>
      <c r="AE106" t="str">
        <f t="shared" si="138"/>
        <v/>
      </c>
      <c r="AF106" t="str">
        <f t="shared" si="139"/>
        <v/>
      </c>
      <c r="AG106">
        <v>100</v>
      </c>
    </row>
    <row r="107" spans="11:33" ht="14.25" customHeight="1">
      <c r="K107">
        <v>101</v>
      </c>
      <c r="L107" t="str">
        <f>IF(K107&lt;=K$6,VLOOKUP(K107,申込一覧表!BI:BJ,2,0),"")</f>
        <v/>
      </c>
      <c r="M107">
        <f>IF(K107&lt;=K$6,VLOOKUP(K107,申込一覧表!BI:BK,3,0),0)</f>
        <v>0</v>
      </c>
      <c r="N107" s="21" t="str">
        <f t="shared" si="123"/>
        <v/>
      </c>
      <c r="O107" t="str">
        <f>IF(K107&lt;=K$6,VLOOKUP(K107,申込一覧表!BI:BP,8,0),"")</f>
        <v/>
      </c>
      <c r="P107" t="str">
        <f>IF(K107&lt;=K$6,VLOOKUP(K107,申込一覧表!BI:BM,5,0),"")</f>
        <v/>
      </c>
      <c r="Q107">
        <f t="shared" si="124"/>
        <v>56</v>
      </c>
      <c r="R107">
        <f t="shared" si="125"/>
        <v>64</v>
      </c>
      <c r="S107">
        <f t="shared" si="126"/>
        <v>32</v>
      </c>
      <c r="T107">
        <f t="shared" si="127"/>
        <v>0</v>
      </c>
      <c r="U107" t="str">
        <f t="shared" si="128"/>
        <v/>
      </c>
      <c r="V107" t="str">
        <f t="shared" si="129"/>
        <v/>
      </c>
      <c r="W107" t="str">
        <f t="shared" si="130"/>
        <v/>
      </c>
      <c r="X107" t="str">
        <f t="shared" si="131"/>
        <v/>
      </c>
      <c r="Y107" t="str">
        <f t="shared" si="132"/>
        <v/>
      </c>
      <c r="Z107" t="str">
        <f t="shared" si="133"/>
        <v/>
      </c>
      <c r="AA107" t="str">
        <f t="shared" si="134"/>
        <v/>
      </c>
      <c r="AB107" t="str">
        <f t="shared" si="135"/>
        <v/>
      </c>
      <c r="AC107" t="str">
        <f t="shared" si="136"/>
        <v/>
      </c>
      <c r="AD107" t="str">
        <f t="shared" si="137"/>
        <v/>
      </c>
      <c r="AE107" t="str">
        <f t="shared" si="138"/>
        <v/>
      </c>
      <c r="AF107" t="str">
        <f t="shared" si="139"/>
        <v/>
      </c>
      <c r="AG107">
        <v>101</v>
      </c>
    </row>
    <row r="108" spans="11:33" ht="14.25" customHeight="1">
      <c r="K108">
        <v>102</v>
      </c>
      <c r="L108" t="str">
        <f>IF(K108&lt;=K$6,VLOOKUP(K108,申込一覧表!BI:BJ,2,0),"")</f>
        <v/>
      </c>
      <c r="M108">
        <f>IF(K108&lt;=K$6,VLOOKUP(K108,申込一覧表!BI:BK,3,0),0)</f>
        <v>0</v>
      </c>
      <c r="N108" s="21" t="str">
        <f t="shared" si="123"/>
        <v/>
      </c>
      <c r="O108" t="str">
        <f>IF(K108&lt;=K$6,VLOOKUP(K108,申込一覧表!BI:BP,8,0),"")</f>
        <v/>
      </c>
      <c r="P108" t="str">
        <f>IF(K108&lt;=K$6,VLOOKUP(K108,申込一覧表!BI:BM,5,0),"")</f>
        <v/>
      </c>
      <c r="Q108">
        <f t="shared" si="124"/>
        <v>56</v>
      </c>
      <c r="R108">
        <f t="shared" si="125"/>
        <v>64</v>
      </c>
      <c r="S108">
        <f t="shared" si="126"/>
        <v>32</v>
      </c>
      <c r="T108">
        <f t="shared" si="127"/>
        <v>0</v>
      </c>
      <c r="U108" t="str">
        <f t="shared" si="128"/>
        <v/>
      </c>
      <c r="V108" t="str">
        <f t="shared" si="129"/>
        <v/>
      </c>
      <c r="W108" t="str">
        <f t="shared" si="130"/>
        <v/>
      </c>
      <c r="X108" t="str">
        <f t="shared" si="131"/>
        <v/>
      </c>
      <c r="Y108" t="str">
        <f t="shared" si="132"/>
        <v/>
      </c>
      <c r="Z108" t="str">
        <f t="shared" si="133"/>
        <v/>
      </c>
      <c r="AA108" t="str">
        <f t="shared" si="134"/>
        <v/>
      </c>
      <c r="AB108" t="str">
        <f t="shared" si="135"/>
        <v/>
      </c>
      <c r="AC108" t="str">
        <f t="shared" si="136"/>
        <v/>
      </c>
      <c r="AD108" t="str">
        <f t="shared" si="137"/>
        <v/>
      </c>
      <c r="AE108" t="str">
        <f t="shared" si="138"/>
        <v/>
      </c>
      <c r="AF108" t="str">
        <f t="shared" si="139"/>
        <v/>
      </c>
      <c r="AG108">
        <v>102</v>
      </c>
    </row>
    <row r="109" spans="11:33" ht="14.25" customHeight="1">
      <c r="K109">
        <v>103</v>
      </c>
      <c r="L109" t="str">
        <f>IF(K109&lt;=K$6,VLOOKUP(K109,申込一覧表!BI:BJ,2,0),"")</f>
        <v/>
      </c>
      <c r="M109">
        <f>IF(K109&lt;=K$6,VLOOKUP(K109,申込一覧表!BI:BK,3,0),0)</f>
        <v>0</v>
      </c>
      <c r="N109" s="21" t="str">
        <f t="shared" si="123"/>
        <v/>
      </c>
      <c r="O109" t="str">
        <f>IF(K109&lt;=K$6,VLOOKUP(K109,申込一覧表!BI:BP,8,0),"")</f>
        <v/>
      </c>
      <c r="P109" t="str">
        <f>IF(K109&lt;=K$6,VLOOKUP(K109,申込一覧表!BI:BM,5,0),"")</f>
        <v/>
      </c>
      <c r="Q109">
        <f t="shared" si="124"/>
        <v>56</v>
      </c>
      <c r="R109">
        <f t="shared" si="125"/>
        <v>64</v>
      </c>
      <c r="S109">
        <f t="shared" si="126"/>
        <v>32</v>
      </c>
      <c r="T109">
        <f t="shared" si="127"/>
        <v>0</v>
      </c>
      <c r="U109" t="str">
        <f t="shared" si="128"/>
        <v/>
      </c>
      <c r="V109" t="str">
        <f t="shared" si="129"/>
        <v/>
      </c>
      <c r="W109" t="str">
        <f t="shared" si="130"/>
        <v/>
      </c>
      <c r="X109" t="str">
        <f t="shared" si="131"/>
        <v/>
      </c>
      <c r="Y109" t="str">
        <f t="shared" si="132"/>
        <v/>
      </c>
      <c r="Z109" t="str">
        <f t="shared" si="133"/>
        <v/>
      </c>
      <c r="AA109" t="str">
        <f t="shared" si="134"/>
        <v/>
      </c>
      <c r="AB109" t="str">
        <f t="shared" si="135"/>
        <v/>
      </c>
      <c r="AC109" t="str">
        <f t="shared" si="136"/>
        <v/>
      </c>
      <c r="AD109" t="str">
        <f t="shared" si="137"/>
        <v/>
      </c>
      <c r="AE109" t="str">
        <f t="shared" si="138"/>
        <v/>
      </c>
      <c r="AF109" t="str">
        <f t="shared" si="139"/>
        <v/>
      </c>
      <c r="AG109">
        <v>103</v>
      </c>
    </row>
    <row r="110" spans="11:33" ht="14.25" customHeight="1">
      <c r="K110">
        <v>104</v>
      </c>
      <c r="L110" t="str">
        <f>IF(K110&lt;=K$6,VLOOKUP(K110,申込一覧表!BI:BJ,2,0),"")</f>
        <v/>
      </c>
      <c r="M110">
        <f>IF(K110&lt;=K$6,VLOOKUP(K110,申込一覧表!BI:BK,3,0),0)</f>
        <v>0</v>
      </c>
      <c r="N110" s="21" t="str">
        <f t="shared" si="123"/>
        <v/>
      </c>
      <c r="O110" t="str">
        <f>IF(K110&lt;=K$6,VLOOKUP(K110,申込一覧表!BI:BP,8,0),"")</f>
        <v/>
      </c>
      <c r="P110" t="str">
        <f>IF(K110&lt;=K$6,VLOOKUP(K110,申込一覧表!BI:BM,5,0),"")</f>
        <v/>
      </c>
      <c r="Q110">
        <f t="shared" si="124"/>
        <v>56</v>
      </c>
      <c r="R110">
        <f t="shared" si="125"/>
        <v>64</v>
      </c>
      <c r="S110">
        <f t="shared" si="126"/>
        <v>32</v>
      </c>
      <c r="T110">
        <f t="shared" si="127"/>
        <v>0</v>
      </c>
      <c r="U110" t="str">
        <f t="shared" si="128"/>
        <v/>
      </c>
      <c r="V110" t="str">
        <f t="shared" si="129"/>
        <v/>
      </c>
      <c r="W110" t="str">
        <f t="shared" si="130"/>
        <v/>
      </c>
      <c r="X110" t="str">
        <f t="shared" si="131"/>
        <v/>
      </c>
      <c r="Y110" t="str">
        <f t="shared" si="132"/>
        <v/>
      </c>
      <c r="Z110" t="str">
        <f t="shared" si="133"/>
        <v/>
      </c>
      <c r="AA110" t="str">
        <f t="shared" si="134"/>
        <v/>
      </c>
      <c r="AB110" t="str">
        <f t="shared" si="135"/>
        <v/>
      </c>
      <c r="AC110" t="str">
        <f t="shared" si="136"/>
        <v/>
      </c>
      <c r="AD110" t="str">
        <f t="shared" si="137"/>
        <v/>
      </c>
      <c r="AE110" t="str">
        <f t="shared" si="138"/>
        <v/>
      </c>
      <c r="AF110" t="str">
        <f t="shared" si="139"/>
        <v/>
      </c>
      <c r="AG110">
        <v>104</v>
      </c>
    </row>
    <row r="111" spans="11:33" ht="14.25" customHeight="1">
      <c r="K111">
        <v>105</v>
      </c>
      <c r="L111" t="str">
        <f>IF(K111&lt;=K$6,VLOOKUP(K111,申込一覧表!BI:BJ,2,0),"")</f>
        <v/>
      </c>
      <c r="M111">
        <f>IF(K111&lt;=K$6,VLOOKUP(K111,申込一覧表!BI:BK,3,0),0)</f>
        <v>0</v>
      </c>
      <c r="N111" s="21" t="str">
        <f t="shared" si="123"/>
        <v/>
      </c>
      <c r="O111" t="str">
        <f>IF(K111&lt;=K$6,VLOOKUP(K111,申込一覧表!BI:BP,8,0),"")</f>
        <v/>
      </c>
      <c r="P111" t="str">
        <f>IF(K111&lt;=K$6,VLOOKUP(K111,申込一覧表!BI:BM,5,0),"")</f>
        <v/>
      </c>
      <c r="Q111">
        <f t="shared" si="124"/>
        <v>56</v>
      </c>
      <c r="R111">
        <f t="shared" si="125"/>
        <v>64</v>
      </c>
      <c r="S111">
        <f t="shared" si="126"/>
        <v>32</v>
      </c>
      <c r="T111">
        <f t="shared" si="127"/>
        <v>0</v>
      </c>
      <c r="U111" t="str">
        <f t="shared" si="128"/>
        <v/>
      </c>
      <c r="V111" t="str">
        <f t="shared" si="129"/>
        <v/>
      </c>
      <c r="W111" t="str">
        <f t="shared" si="130"/>
        <v/>
      </c>
      <c r="X111" t="str">
        <f t="shared" si="131"/>
        <v/>
      </c>
      <c r="Y111" t="str">
        <f t="shared" si="132"/>
        <v/>
      </c>
      <c r="Z111" t="str">
        <f t="shared" si="133"/>
        <v/>
      </c>
      <c r="AA111" t="str">
        <f t="shared" si="134"/>
        <v/>
      </c>
      <c r="AB111" t="str">
        <f t="shared" si="135"/>
        <v/>
      </c>
      <c r="AC111" t="str">
        <f t="shared" si="136"/>
        <v/>
      </c>
      <c r="AD111" t="str">
        <f t="shared" si="137"/>
        <v/>
      </c>
      <c r="AE111" t="str">
        <f t="shared" si="138"/>
        <v/>
      </c>
      <c r="AF111" t="str">
        <f t="shared" si="139"/>
        <v/>
      </c>
      <c r="AG111">
        <v>105</v>
      </c>
    </row>
    <row r="112" spans="11:33" ht="14.25" customHeight="1">
      <c r="K112">
        <v>106</v>
      </c>
      <c r="L112" t="str">
        <f>IF(K112&lt;=K$6,VLOOKUP(K112,申込一覧表!BI:BJ,2,0),"")</f>
        <v/>
      </c>
      <c r="M112">
        <f>IF(K112&lt;=K$6,VLOOKUP(K112,申込一覧表!BI:BK,3,0),0)</f>
        <v>0</v>
      </c>
      <c r="N112" s="21" t="str">
        <f t="shared" si="123"/>
        <v/>
      </c>
      <c r="O112" t="str">
        <f>IF(K112&lt;=K$6,VLOOKUP(K112,申込一覧表!BI:BP,8,0),"")</f>
        <v/>
      </c>
      <c r="P112" t="str">
        <f>IF(K112&lt;=K$6,VLOOKUP(K112,申込一覧表!BI:BM,5,0),"")</f>
        <v/>
      </c>
      <c r="Q112">
        <f t="shared" si="124"/>
        <v>56</v>
      </c>
      <c r="R112">
        <f t="shared" si="125"/>
        <v>64</v>
      </c>
      <c r="S112">
        <f t="shared" si="126"/>
        <v>32</v>
      </c>
      <c r="T112">
        <f t="shared" si="127"/>
        <v>0</v>
      </c>
      <c r="U112" t="str">
        <f t="shared" si="128"/>
        <v/>
      </c>
      <c r="V112" t="str">
        <f t="shared" si="129"/>
        <v/>
      </c>
      <c r="W112" t="str">
        <f t="shared" si="130"/>
        <v/>
      </c>
      <c r="X112" t="str">
        <f t="shared" si="131"/>
        <v/>
      </c>
      <c r="Y112" t="str">
        <f t="shared" si="132"/>
        <v/>
      </c>
      <c r="Z112" t="str">
        <f t="shared" si="133"/>
        <v/>
      </c>
      <c r="AA112" t="str">
        <f t="shared" si="134"/>
        <v/>
      </c>
      <c r="AB112" t="str">
        <f t="shared" si="135"/>
        <v/>
      </c>
      <c r="AC112" t="str">
        <f t="shared" si="136"/>
        <v/>
      </c>
      <c r="AD112" t="str">
        <f t="shared" si="137"/>
        <v/>
      </c>
      <c r="AE112" t="str">
        <f t="shared" si="138"/>
        <v/>
      </c>
      <c r="AF112" t="str">
        <f t="shared" si="139"/>
        <v/>
      </c>
      <c r="AG112">
        <v>106</v>
      </c>
    </row>
    <row r="113" spans="11:33" ht="14.25" customHeight="1">
      <c r="K113">
        <v>107</v>
      </c>
      <c r="L113" t="str">
        <f>IF(K113&lt;=K$6,VLOOKUP(K113,申込一覧表!BI:BJ,2,0),"")</f>
        <v/>
      </c>
      <c r="M113">
        <f>IF(K113&lt;=K$6,VLOOKUP(K113,申込一覧表!BI:BK,3,0),0)</f>
        <v>0</v>
      </c>
      <c r="N113" s="21" t="str">
        <f t="shared" si="123"/>
        <v/>
      </c>
      <c r="O113" t="str">
        <f>IF(K113&lt;=K$6,VLOOKUP(K113,申込一覧表!BI:BP,8,0),"")</f>
        <v/>
      </c>
      <c r="P113" t="str">
        <f>IF(K113&lt;=K$6,VLOOKUP(K113,申込一覧表!BI:BM,5,0),"")</f>
        <v/>
      </c>
      <c r="Q113">
        <f t="shared" si="124"/>
        <v>56</v>
      </c>
      <c r="R113">
        <f t="shared" si="125"/>
        <v>64</v>
      </c>
      <c r="S113">
        <f t="shared" si="126"/>
        <v>32</v>
      </c>
      <c r="T113">
        <f t="shared" si="127"/>
        <v>0</v>
      </c>
      <c r="U113" t="str">
        <f t="shared" si="128"/>
        <v/>
      </c>
      <c r="V113" t="str">
        <f t="shared" si="129"/>
        <v/>
      </c>
      <c r="W113" t="str">
        <f t="shared" si="130"/>
        <v/>
      </c>
      <c r="X113" t="str">
        <f t="shared" si="131"/>
        <v/>
      </c>
      <c r="Y113" t="str">
        <f t="shared" si="132"/>
        <v/>
      </c>
      <c r="Z113" t="str">
        <f t="shared" si="133"/>
        <v/>
      </c>
      <c r="AA113" t="str">
        <f t="shared" si="134"/>
        <v/>
      </c>
      <c r="AB113" t="str">
        <f t="shared" si="135"/>
        <v/>
      </c>
      <c r="AC113" t="str">
        <f t="shared" si="136"/>
        <v/>
      </c>
      <c r="AD113" t="str">
        <f t="shared" si="137"/>
        <v/>
      </c>
      <c r="AE113" t="str">
        <f t="shared" si="138"/>
        <v/>
      </c>
      <c r="AF113" t="str">
        <f t="shared" si="139"/>
        <v/>
      </c>
      <c r="AG113">
        <v>107</v>
      </c>
    </row>
    <row r="114" spans="11:33" ht="14.25" customHeight="1">
      <c r="K114">
        <v>108</v>
      </c>
      <c r="L114" t="str">
        <f>IF(K114&lt;=K$6,VLOOKUP(K114,申込一覧表!BI:BJ,2,0),"")</f>
        <v/>
      </c>
      <c r="M114">
        <f>IF(K114&lt;=K$6,VLOOKUP(K114,申込一覧表!BI:BK,3,0),0)</f>
        <v>0</v>
      </c>
      <c r="N114" s="21" t="str">
        <f t="shared" si="123"/>
        <v/>
      </c>
      <c r="O114" t="str">
        <f>IF(K114&lt;=K$6,VLOOKUP(K114,申込一覧表!BI:BP,8,0),"")</f>
        <v/>
      </c>
      <c r="P114" t="str">
        <f>IF(K114&lt;=K$6,VLOOKUP(K114,申込一覧表!BI:BM,5,0),"")</f>
        <v/>
      </c>
      <c r="Q114">
        <f t="shared" si="124"/>
        <v>56</v>
      </c>
      <c r="R114">
        <f t="shared" si="125"/>
        <v>64</v>
      </c>
      <c r="S114">
        <f t="shared" si="126"/>
        <v>32</v>
      </c>
      <c r="T114">
        <f t="shared" si="127"/>
        <v>0</v>
      </c>
      <c r="U114" t="str">
        <f t="shared" si="128"/>
        <v/>
      </c>
      <c r="V114" t="str">
        <f t="shared" si="129"/>
        <v/>
      </c>
      <c r="W114" t="str">
        <f t="shared" si="130"/>
        <v/>
      </c>
      <c r="X114" t="str">
        <f t="shared" si="131"/>
        <v/>
      </c>
      <c r="Y114" t="str">
        <f t="shared" si="132"/>
        <v/>
      </c>
      <c r="Z114" t="str">
        <f t="shared" si="133"/>
        <v/>
      </c>
      <c r="AA114" t="str">
        <f t="shared" si="134"/>
        <v/>
      </c>
      <c r="AB114" t="str">
        <f t="shared" si="135"/>
        <v/>
      </c>
      <c r="AC114" t="str">
        <f t="shared" si="136"/>
        <v/>
      </c>
      <c r="AD114" t="str">
        <f t="shared" si="137"/>
        <v/>
      </c>
      <c r="AE114" t="str">
        <f t="shared" si="138"/>
        <v/>
      </c>
      <c r="AF114" t="str">
        <f t="shared" si="139"/>
        <v/>
      </c>
      <c r="AG114">
        <v>108</v>
      </c>
    </row>
    <row r="115" spans="11:33" ht="14.25" customHeight="1">
      <c r="K115">
        <v>109</v>
      </c>
      <c r="L115" t="str">
        <f>IF(K115&lt;=K$6,VLOOKUP(K115,申込一覧表!BI:BJ,2,0),"")</f>
        <v/>
      </c>
      <c r="M115">
        <f>IF(K115&lt;=K$6,VLOOKUP(K115,申込一覧表!BI:BK,3,0),0)</f>
        <v>0</v>
      </c>
      <c r="N115" s="21" t="str">
        <f t="shared" si="123"/>
        <v/>
      </c>
      <c r="O115" t="str">
        <f>IF(K115&lt;=K$6,VLOOKUP(K115,申込一覧表!BI:BP,8,0),"")</f>
        <v/>
      </c>
      <c r="P115" t="str">
        <f>IF(K115&lt;=K$6,VLOOKUP(K115,申込一覧表!BI:BM,5,0),"")</f>
        <v/>
      </c>
      <c r="Q115">
        <f t="shared" si="124"/>
        <v>56</v>
      </c>
      <c r="R115">
        <f t="shared" si="125"/>
        <v>64</v>
      </c>
      <c r="S115">
        <f t="shared" si="126"/>
        <v>32</v>
      </c>
      <c r="T115">
        <f t="shared" si="127"/>
        <v>0</v>
      </c>
      <c r="U115" t="str">
        <f t="shared" si="128"/>
        <v/>
      </c>
      <c r="V115" t="str">
        <f t="shared" si="129"/>
        <v/>
      </c>
      <c r="W115" t="str">
        <f t="shared" si="130"/>
        <v/>
      </c>
      <c r="X115" t="str">
        <f t="shared" si="131"/>
        <v/>
      </c>
      <c r="Y115" t="str">
        <f t="shared" si="132"/>
        <v/>
      </c>
      <c r="Z115" t="str">
        <f t="shared" si="133"/>
        <v/>
      </c>
      <c r="AA115" t="str">
        <f t="shared" si="134"/>
        <v/>
      </c>
      <c r="AB115" t="str">
        <f t="shared" si="135"/>
        <v/>
      </c>
      <c r="AC115" t="str">
        <f t="shared" si="136"/>
        <v/>
      </c>
      <c r="AD115" t="str">
        <f t="shared" si="137"/>
        <v/>
      </c>
      <c r="AE115" t="str">
        <f t="shared" si="138"/>
        <v/>
      </c>
      <c r="AF115" t="str">
        <f t="shared" si="139"/>
        <v/>
      </c>
      <c r="AG115">
        <v>109</v>
      </c>
    </row>
    <row r="116" spans="11:33" ht="14.25" customHeight="1">
      <c r="K116">
        <v>110</v>
      </c>
      <c r="L116" t="str">
        <f>IF(K116&lt;=K$6,VLOOKUP(K116,申込一覧表!BI:BJ,2,0),"")</f>
        <v/>
      </c>
      <c r="M116">
        <f>IF(K116&lt;=K$6,VLOOKUP(K116,申込一覧表!BI:BK,3,0),0)</f>
        <v>0</v>
      </c>
      <c r="N116" s="21" t="str">
        <f t="shared" si="123"/>
        <v/>
      </c>
      <c r="O116" t="str">
        <f>IF(K116&lt;=K$6,VLOOKUP(K116,申込一覧表!BI:BP,8,0),"")</f>
        <v/>
      </c>
      <c r="P116" t="str">
        <f>IF(K116&lt;=K$6,VLOOKUP(K116,申込一覧表!BI:BM,5,0),"")</f>
        <v/>
      </c>
      <c r="Q116">
        <f t="shared" si="124"/>
        <v>56</v>
      </c>
      <c r="R116">
        <f t="shared" si="125"/>
        <v>64</v>
      </c>
      <c r="S116">
        <f t="shared" si="126"/>
        <v>32</v>
      </c>
      <c r="T116">
        <f t="shared" si="127"/>
        <v>0</v>
      </c>
      <c r="U116" t="str">
        <f t="shared" si="128"/>
        <v/>
      </c>
      <c r="V116" t="str">
        <f t="shared" si="129"/>
        <v/>
      </c>
      <c r="W116" t="str">
        <f t="shared" si="130"/>
        <v/>
      </c>
      <c r="X116" t="str">
        <f t="shared" si="131"/>
        <v/>
      </c>
      <c r="Y116" t="str">
        <f t="shared" si="132"/>
        <v/>
      </c>
      <c r="Z116" t="str">
        <f t="shared" si="133"/>
        <v/>
      </c>
      <c r="AA116" t="str">
        <f t="shared" si="134"/>
        <v/>
      </c>
      <c r="AB116" t="str">
        <f t="shared" si="135"/>
        <v/>
      </c>
      <c r="AC116" t="str">
        <f t="shared" si="136"/>
        <v/>
      </c>
      <c r="AD116" t="str">
        <f t="shared" si="137"/>
        <v/>
      </c>
      <c r="AE116" t="str">
        <f t="shared" si="138"/>
        <v/>
      </c>
      <c r="AF116" t="str">
        <f t="shared" si="139"/>
        <v/>
      </c>
      <c r="AG116">
        <v>110</v>
      </c>
    </row>
    <row r="117" spans="11:33" ht="14.25" customHeight="1">
      <c r="K117">
        <v>111</v>
      </c>
      <c r="L117" t="str">
        <f>IF(K117&lt;=K$6,VLOOKUP(K117,申込一覧表!BI:BJ,2,0),"")</f>
        <v/>
      </c>
      <c r="M117">
        <f>IF(K117&lt;=K$6,VLOOKUP(K117,申込一覧表!BI:BK,3,0),0)</f>
        <v>0</v>
      </c>
      <c r="N117" s="21" t="str">
        <f t="shared" si="123"/>
        <v/>
      </c>
      <c r="O117" t="str">
        <f>IF(K117&lt;=K$6,VLOOKUP(K117,申込一覧表!BI:BP,8,0),"")</f>
        <v/>
      </c>
      <c r="P117" t="str">
        <f>IF(K117&lt;=K$6,VLOOKUP(K117,申込一覧表!BI:BM,5,0),"")</f>
        <v/>
      </c>
      <c r="Q117">
        <f t="shared" si="124"/>
        <v>56</v>
      </c>
      <c r="R117">
        <f t="shared" si="125"/>
        <v>64</v>
      </c>
      <c r="S117">
        <f t="shared" si="126"/>
        <v>32</v>
      </c>
      <c r="T117">
        <f t="shared" si="127"/>
        <v>0</v>
      </c>
      <c r="U117" t="str">
        <f t="shared" si="128"/>
        <v/>
      </c>
      <c r="V117" t="str">
        <f t="shared" si="129"/>
        <v/>
      </c>
      <c r="W117" t="str">
        <f t="shared" si="130"/>
        <v/>
      </c>
      <c r="X117" t="str">
        <f t="shared" si="131"/>
        <v/>
      </c>
      <c r="Y117" t="str">
        <f t="shared" si="132"/>
        <v/>
      </c>
      <c r="Z117" t="str">
        <f t="shared" si="133"/>
        <v/>
      </c>
      <c r="AA117" t="str">
        <f t="shared" si="134"/>
        <v/>
      </c>
      <c r="AB117" t="str">
        <f t="shared" si="135"/>
        <v/>
      </c>
      <c r="AC117" t="str">
        <f t="shared" si="136"/>
        <v/>
      </c>
      <c r="AD117" t="str">
        <f t="shared" si="137"/>
        <v/>
      </c>
      <c r="AE117" t="str">
        <f t="shared" si="138"/>
        <v/>
      </c>
      <c r="AF117" t="str">
        <f t="shared" si="139"/>
        <v/>
      </c>
      <c r="AG117">
        <v>111</v>
      </c>
    </row>
    <row r="118" spans="11:33" ht="14.25" customHeight="1">
      <c r="K118">
        <v>112</v>
      </c>
      <c r="L118" t="str">
        <f>IF(K118&lt;=K$6,VLOOKUP(K118,申込一覧表!BI:BJ,2,0),"")</f>
        <v/>
      </c>
      <c r="M118">
        <f>IF(K118&lt;=K$6,VLOOKUP(K118,申込一覧表!BI:BK,3,0),0)</f>
        <v>0</v>
      </c>
      <c r="N118" s="21" t="str">
        <f t="shared" si="123"/>
        <v/>
      </c>
      <c r="O118" t="str">
        <f>IF(K118&lt;=K$6,VLOOKUP(K118,申込一覧表!BI:BP,8,0),"")</f>
        <v/>
      </c>
      <c r="P118" t="str">
        <f>IF(K118&lt;=K$6,VLOOKUP(K118,申込一覧表!BI:BM,5,0),"")</f>
        <v/>
      </c>
      <c r="Q118">
        <f t="shared" si="124"/>
        <v>56</v>
      </c>
      <c r="R118">
        <f t="shared" si="125"/>
        <v>64</v>
      </c>
      <c r="S118">
        <f t="shared" si="126"/>
        <v>32</v>
      </c>
      <c r="T118">
        <f t="shared" si="127"/>
        <v>0</v>
      </c>
      <c r="U118" t="str">
        <f t="shared" si="128"/>
        <v/>
      </c>
      <c r="V118" t="str">
        <f t="shared" si="129"/>
        <v/>
      </c>
      <c r="W118" t="str">
        <f t="shared" si="130"/>
        <v/>
      </c>
      <c r="X118" t="str">
        <f t="shared" si="131"/>
        <v/>
      </c>
      <c r="Y118" t="str">
        <f t="shared" si="132"/>
        <v/>
      </c>
      <c r="Z118" t="str">
        <f t="shared" si="133"/>
        <v/>
      </c>
      <c r="AA118" t="str">
        <f t="shared" si="134"/>
        <v/>
      </c>
      <c r="AB118" t="str">
        <f t="shared" si="135"/>
        <v/>
      </c>
      <c r="AC118" t="str">
        <f t="shared" si="136"/>
        <v/>
      </c>
      <c r="AD118" t="str">
        <f t="shared" si="137"/>
        <v/>
      </c>
      <c r="AE118" t="str">
        <f t="shared" si="138"/>
        <v/>
      </c>
      <c r="AF118" t="str">
        <f t="shared" si="139"/>
        <v/>
      </c>
      <c r="AG118">
        <v>112</v>
      </c>
    </row>
    <row r="119" spans="11:33" ht="14.25" customHeight="1">
      <c r="K119">
        <v>113</v>
      </c>
      <c r="L119" t="str">
        <f>IF(K119&lt;=K$6,VLOOKUP(K119,申込一覧表!BI:BJ,2,0),"")</f>
        <v/>
      </c>
      <c r="M119">
        <f>IF(K119&lt;=K$6,VLOOKUP(K119,申込一覧表!BI:BK,3,0),0)</f>
        <v>0</v>
      </c>
      <c r="N119" s="21" t="str">
        <f t="shared" si="123"/>
        <v/>
      </c>
      <c r="O119" t="str">
        <f>IF(K119&lt;=K$6,VLOOKUP(K119,申込一覧表!BI:BP,8,0),"")</f>
        <v/>
      </c>
      <c r="P119" t="str">
        <f>IF(K119&lt;=K$6,VLOOKUP(K119,申込一覧表!BI:BM,5,0),"")</f>
        <v/>
      </c>
      <c r="Q119">
        <f t="shared" si="124"/>
        <v>56</v>
      </c>
      <c r="R119">
        <f t="shared" si="125"/>
        <v>64</v>
      </c>
      <c r="S119">
        <f t="shared" si="126"/>
        <v>32</v>
      </c>
      <c r="T119">
        <f t="shared" si="127"/>
        <v>0</v>
      </c>
      <c r="U119" t="str">
        <f t="shared" si="128"/>
        <v/>
      </c>
      <c r="V119" t="str">
        <f t="shared" si="129"/>
        <v/>
      </c>
      <c r="W119" t="str">
        <f t="shared" si="130"/>
        <v/>
      </c>
      <c r="X119" t="str">
        <f t="shared" si="131"/>
        <v/>
      </c>
      <c r="Y119" t="str">
        <f t="shared" si="132"/>
        <v/>
      </c>
      <c r="Z119" t="str">
        <f t="shared" si="133"/>
        <v/>
      </c>
      <c r="AA119" t="str">
        <f t="shared" si="134"/>
        <v/>
      </c>
      <c r="AB119" t="str">
        <f t="shared" si="135"/>
        <v/>
      </c>
      <c r="AC119" t="str">
        <f t="shared" si="136"/>
        <v/>
      </c>
      <c r="AD119" t="str">
        <f t="shared" si="137"/>
        <v/>
      </c>
      <c r="AE119" t="str">
        <f t="shared" si="138"/>
        <v/>
      </c>
      <c r="AF119" t="str">
        <f t="shared" si="139"/>
        <v/>
      </c>
      <c r="AG119">
        <v>113</v>
      </c>
    </row>
    <row r="120" spans="11:33" ht="14.25" customHeight="1">
      <c r="K120">
        <v>114</v>
      </c>
      <c r="L120" t="str">
        <f>IF(K120&lt;=K$6,VLOOKUP(K120,申込一覧表!BI:BJ,2,0),"")</f>
        <v/>
      </c>
      <c r="M120">
        <f>IF(K120&lt;=K$6,VLOOKUP(K120,申込一覧表!BI:BK,3,0),0)</f>
        <v>0</v>
      </c>
      <c r="N120" s="21" t="str">
        <f t="shared" si="123"/>
        <v/>
      </c>
      <c r="O120" t="str">
        <f>IF(K120&lt;=K$6,VLOOKUP(K120,申込一覧表!BI:BP,8,0),"")</f>
        <v/>
      </c>
      <c r="P120" t="str">
        <f>IF(K120&lt;=K$6,VLOOKUP(K120,申込一覧表!BI:BM,5,0),"")</f>
        <v/>
      </c>
      <c r="Q120">
        <f t="shared" si="124"/>
        <v>56</v>
      </c>
      <c r="R120">
        <f t="shared" si="125"/>
        <v>64</v>
      </c>
      <c r="S120">
        <f t="shared" si="126"/>
        <v>32</v>
      </c>
      <c r="T120">
        <f t="shared" si="127"/>
        <v>0</v>
      </c>
      <c r="U120" t="str">
        <f t="shared" si="128"/>
        <v/>
      </c>
      <c r="V120" t="str">
        <f t="shared" si="129"/>
        <v/>
      </c>
      <c r="W120" t="str">
        <f t="shared" si="130"/>
        <v/>
      </c>
      <c r="X120" t="str">
        <f t="shared" si="131"/>
        <v/>
      </c>
      <c r="Y120" t="str">
        <f t="shared" si="132"/>
        <v/>
      </c>
      <c r="Z120" t="str">
        <f t="shared" si="133"/>
        <v/>
      </c>
      <c r="AA120" t="str">
        <f t="shared" si="134"/>
        <v/>
      </c>
      <c r="AB120" t="str">
        <f t="shared" si="135"/>
        <v/>
      </c>
      <c r="AC120" t="str">
        <f t="shared" si="136"/>
        <v/>
      </c>
      <c r="AD120" t="str">
        <f t="shared" si="137"/>
        <v/>
      </c>
      <c r="AE120" t="str">
        <f t="shared" si="138"/>
        <v/>
      </c>
      <c r="AF120" t="str">
        <f t="shared" si="139"/>
        <v/>
      </c>
      <c r="AG120">
        <v>114</v>
      </c>
    </row>
    <row r="121" spans="11:33" ht="14.25" customHeight="1">
      <c r="K121">
        <v>115</v>
      </c>
      <c r="L121" t="str">
        <f>IF(K121&lt;=K$6,VLOOKUP(K121,申込一覧表!BI:BJ,2,0),"")</f>
        <v/>
      </c>
      <c r="M121">
        <f>IF(K121&lt;=K$6,VLOOKUP(K121,申込一覧表!BI:BK,3,0),0)</f>
        <v>0</v>
      </c>
      <c r="N121" s="21" t="str">
        <f t="shared" si="123"/>
        <v/>
      </c>
      <c r="O121" t="str">
        <f>IF(K121&lt;=K$6,VLOOKUP(K121,申込一覧表!BI:BP,8,0),"")</f>
        <v/>
      </c>
      <c r="P121" t="str">
        <f>IF(K121&lt;=K$6,VLOOKUP(K121,申込一覧表!BI:BM,5,0),"")</f>
        <v/>
      </c>
      <c r="Q121">
        <f t="shared" si="124"/>
        <v>56</v>
      </c>
      <c r="R121">
        <f t="shared" si="125"/>
        <v>64</v>
      </c>
      <c r="S121">
        <f t="shared" si="126"/>
        <v>32</v>
      </c>
      <c r="T121">
        <f t="shared" si="127"/>
        <v>0</v>
      </c>
      <c r="U121" t="str">
        <f t="shared" si="128"/>
        <v/>
      </c>
      <c r="V121" t="str">
        <f t="shared" si="129"/>
        <v/>
      </c>
      <c r="W121" t="str">
        <f t="shared" si="130"/>
        <v/>
      </c>
      <c r="X121" t="str">
        <f t="shared" si="131"/>
        <v/>
      </c>
      <c r="Y121" t="str">
        <f t="shared" si="132"/>
        <v/>
      </c>
      <c r="Z121" t="str">
        <f t="shared" si="133"/>
        <v/>
      </c>
      <c r="AA121" t="str">
        <f t="shared" si="134"/>
        <v/>
      </c>
      <c r="AB121" t="str">
        <f t="shared" si="135"/>
        <v/>
      </c>
      <c r="AC121" t="str">
        <f t="shared" si="136"/>
        <v/>
      </c>
      <c r="AD121" t="str">
        <f t="shared" si="137"/>
        <v/>
      </c>
      <c r="AE121" t="str">
        <f t="shared" si="138"/>
        <v/>
      </c>
      <c r="AF121" t="str">
        <f t="shared" si="139"/>
        <v/>
      </c>
      <c r="AG121">
        <v>115</v>
      </c>
    </row>
    <row r="122" spans="11:33" ht="14.25" customHeight="1">
      <c r="K122">
        <v>116</v>
      </c>
      <c r="L122" t="str">
        <f>IF(K122&lt;=K$6,VLOOKUP(K122,申込一覧表!BI:BJ,2,0),"")</f>
        <v/>
      </c>
      <c r="M122">
        <f>IF(K122&lt;=K$6,VLOOKUP(K122,申込一覧表!BI:BK,3,0),0)</f>
        <v>0</v>
      </c>
      <c r="N122" s="21" t="str">
        <f t="shared" si="123"/>
        <v/>
      </c>
      <c r="O122" t="str">
        <f>IF(K122&lt;=K$6,VLOOKUP(K122,申込一覧表!BI:BP,8,0),"")</f>
        <v/>
      </c>
      <c r="P122" t="str">
        <f>IF(K122&lt;=K$6,VLOOKUP(K122,申込一覧表!BI:BM,5,0),"")</f>
        <v/>
      </c>
      <c r="Q122">
        <f t="shared" si="124"/>
        <v>56</v>
      </c>
      <c r="R122">
        <f t="shared" si="125"/>
        <v>64</v>
      </c>
      <c r="S122">
        <f t="shared" si="126"/>
        <v>32</v>
      </c>
      <c r="T122">
        <f t="shared" si="127"/>
        <v>0</v>
      </c>
      <c r="U122" t="str">
        <f t="shared" si="128"/>
        <v/>
      </c>
      <c r="V122" t="str">
        <f t="shared" si="129"/>
        <v/>
      </c>
      <c r="W122" t="str">
        <f t="shared" si="130"/>
        <v/>
      </c>
      <c r="X122" t="str">
        <f t="shared" si="131"/>
        <v/>
      </c>
      <c r="Y122" t="str">
        <f t="shared" si="132"/>
        <v/>
      </c>
      <c r="Z122" t="str">
        <f t="shared" si="133"/>
        <v/>
      </c>
      <c r="AA122" t="str">
        <f t="shared" si="134"/>
        <v/>
      </c>
      <c r="AB122" t="str">
        <f t="shared" si="135"/>
        <v/>
      </c>
      <c r="AC122" t="str">
        <f t="shared" si="136"/>
        <v/>
      </c>
      <c r="AD122" t="str">
        <f t="shared" si="137"/>
        <v/>
      </c>
      <c r="AE122" t="str">
        <f t="shared" si="138"/>
        <v/>
      </c>
      <c r="AF122" t="str">
        <f t="shared" si="139"/>
        <v/>
      </c>
      <c r="AG122">
        <v>116</v>
      </c>
    </row>
    <row r="123" spans="11:33" ht="14.25" customHeight="1">
      <c r="K123">
        <v>117</v>
      </c>
      <c r="L123" t="str">
        <f>IF(K123&lt;=K$6,VLOOKUP(K123,申込一覧表!BI:BJ,2,0),"")</f>
        <v/>
      </c>
      <c r="M123">
        <f>IF(K123&lt;=K$6,VLOOKUP(K123,申込一覧表!BI:BK,3,0),0)</f>
        <v>0</v>
      </c>
      <c r="N123" s="21" t="str">
        <f t="shared" si="123"/>
        <v/>
      </c>
      <c r="O123" t="str">
        <f>IF(K123&lt;=K$6,VLOOKUP(K123,申込一覧表!BI:BP,8,0),"")</f>
        <v/>
      </c>
      <c r="P123" t="str">
        <f>IF(K123&lt;=K$6,VLOOKUP(K123,申込一覧表!BI:BM,5,0),"")</f>
        <v/>
      </c>
      <c r="Q123">
        <f t="shared" si="124"/>
        <v>56</v>
      </c>
      <c r="R123">
        <f t="shared" si="125"/>
        <v>64</v>
      </c>
      <c r="S123">
        <f t="shared" si="126"/>
        <v>32</v>
      </c>
      <c r="T123">
        <f t="shared" si="127"/>
        <v>0</v>
      </c>
      <c r="U123" t="str">
        <f t="shared" si="128"/>
        <v/>
      </c>
      <c r="V123" t="str">
        <f t="shared" si="129"/>
        <v/>
      </c>
      <c r="W123" t="str">
        <f t="shared" si="130"/>
        <v/>
      </c>
      <c r="X123" t="str">
        <f t="shared" si="131"/>
        <v/>
      </c>
      <c r="Y123" t="str">
        <f t="shared" si="132"/>
        <v/>
      </c>
      <c r="Z123" t="str">
        <f t="shared" si="133"/>
        <v/>
      </c>
      <c r="AA123" t="str">
        <f t="shared" si="134"/>
        <v/>
      </c>
      <c r="AB123" t="str">
        <f t="shared" si="135"/>
        <v/>
      </c>
      <c r="AC123" t="str">
        <f t="shared" si="136"/>
        <v/>
      </c>
      <c r="AD123" t="str">
        <f t="shared" si="137"/>
        <v/>
      </c>
      <c r="AE123" t="str">
        <f t="shared" si="138"/>
        <v/>
      </c>
      <c r="AF123" t="str">
        <f t="shared" si="139"/>
        <v/>
      </c>
      <c r="AG123">
        <v>117</v>
      </c>
    </row>
    <row r="124" spans="11:33" ht="14.25" customHeight="1">
      <c r="K124">
        <v>118</v>
      </c>
      <c r="L124" t="str">
        <f>IF(K124&lt;=K$6,VLOOKUP(K124,申込一覧表!BI:BJ,2,0),"")</f>
        <v/>
      </c>
      <c r="M124">
        <f>IF(K124&lt;=K$6,VLOOKUP(K124,申込一覧表!BI:BK,3,0),0)</f>
        <v>0</v>
      </c>
      <c r="N124" s="21" t="str">
        <f t="shared" si="123"/>
        <v/>
      </c>
      <c r="O124" t="str">
        <f>IF(K124&lt;=K$6,VLOOKUP(K124,申込一覧表!BI:BP,8,0),"")</f>
        <v/>
      </c>
      <c r="P124" t="str">
        <f>IF(K124&lt;=K$6,VLOOKUP(K124,申込一覧表!BI:BM,5,0),"")</f>
        <v/>
      </c>
      <c r="Q124">
        <f t="shared" ref="Q124:Q130" si="140">COUNTIF($F$7:$I$13,N124)+COUNTIF($F$26:$I$32,N124)</f>
        <v>56</v>
      </c>
      <c r="R124">
        <f t="shared" ref="R124:R130" si="141">COUNTIF($F$16:$I$23,N124)+COUNTIF($F$35:$I$42,N124)</f>
        <v>64</v>
      </c>
      <c r="S124">
        <f t="shared" ref="S124:S130" si="142">COUNTIF($F$45:$I$52,N124)</f>
        <v>32</v>
      </c>
      <c r="T124">
        <f t="shared" ref="T124:T130" si="143">COUNTIF($F$55:$I$62,_LM7)</f>
        <v>0</v>
      </c>
      <c r="U124" t="str">
        <f t="shared" ref="U124:U155" si="144">IF(F124="","",VLOOKUP(F124,$N$7:$O$131,2,0))</f>
        <v/>
      </c>
      <c r="V124" t="str">
        <f t="shared" ref="V124:V155" si="145">IF(G124="","",VLOOKUP(G124,$N$7:$O$131,2,0))</f>
        <v/>
      </c>
      <c r="W124" t="str">
        <f t="shared" ref="W124:W155" si="146">IF(H124="","",VLOOKUP(H124,$N$7:$O$131,2,0))</f>
        <v/>
      </c>
      <c r="X124" t="str">
        <f t="shared" ref="X124:X155" si="147">IF(I124="","",VLOOKUP(I124,$N$7:$O$131,2,0))</f>
        <v/>
      </c>
      <c r="Y124" t="str">
        <f t="shared" ref="Y124:Y155" si="148">IF(F124="","",VLOOKUP(F124,$N$7:$P$131,3,0))</f>
        <v/>
      </c>
      <c r="Z124" t="str">
        <f t="shared" ref="Z124:Z155" si="149">IF(G124="","",VLOOKUP(G124,$N$7:$P$131,3,0))</f>
        <v/>
      </c>
      <c r="AA124" t="str">
        <f t="shared" ref="AA124:AA155" si="150">IF(H124="","",VLOOKUP(H124,$N$7:$P$131,3,0))</f>
        <v/>
      </c>
      <c r="AB124" t="str">
        <f t="shared" ref="AB124:AB155" si="151">IF(I124="","",VLOOKUP(I124,$N$7:$P$131,3,0))</f>
        <v/>
      </c>
      <c r="AC124" t="str">
        <f t="shared" ref="AC124:AC155" si="152">IF(F124="","",VLOOKUP(F124,$N$7:$T$131,7,0))</f>
        <v/>
      </c>
      <c r="AD124" t="str">
        <f t="shared" ref="AD124:AD155" si="153">IF(G124="","",VLOOKUP(G124,$N$7:$T$131,7,0))</f>
        <v/>
      </c>
      <c r="AE124" t="str">
        <f t="shared" ref="AE124:AE155" si="154">IF(H124="","",VLOOKUP(H124,$N$7:$T$131,7,0))</f>
        <v/>
      </c>
      <c r="AF124" t="str">
        <f t="shared" ref="AF124:AF155" si="155">IF(I124="","",VLOOKUP(I124,$N$7:$T$131,7,0))</f>
        <v/>
      </c>
      <c r="AG124">
        <v>118</v>
      </c>
    </row>
    <row r="125" spans="11:33" ht="14.25" customHeight="1">
      <c r="K125">
        <v>119</v>
      </c>
      <c r="L125" t="str">
        <f>IF(K125&lt;=K$6,VLOOKUP(K125,申込一覧表!BI:BJ,2,0),"")</f>
        <v/>
      </c>
      <c r="M125">
        <f>IF(K125&lt;=K$6,VLOOKUP(K125,申込一覧表!BI:BK,3,0),0)</f>
        <v>0</v>
      </c>
      <c r="N125" s="21" t="str">
        <f t="shared" si="123"/>
        <v/>
      </c>
      <c r="O125" t="str">
        <f>IF(K125&lt;=K$6,VLOOKUP(K125,申込一覧表!BI:BP,8,0),"")</f>
        <v/>
      </c>
      <c r="P125" t="str">
        <f>IF(K125&lt;=K$6,VLOOKUP(K125,申込一覧表!BI:BM,5,0),"")</f>
        <v/>
      </c>
      <c r="Q125">
        <f t="shared" si="140"/>
        <v>56</v>
      </c>
      <c r="R125">
        <f t="shared" si="141"/>
        <v>64</v>
      </c>
      <c r="S125">
        <f t="shared" si="142"/>
        <v>32</v>
      </c>
      <c r="T125">
        <f t="shared" si="143"/>
        <v>0</v>
      </c>
      <c r="U125" t="str">
        <f t="shared" si="144"/>
        <v/>
      </c>
      <c r="V125" t="str">
        <f t="shared" si="145"/>
        <v/>
      </c>
      <c r="W125" t="str">
        <f t="shared" si="146"/>
        <v/>
      </c>
      <c r="X125" t="str">
        <f t="shared" si="147"/>
        <v/>
      </c>
      <c r="Y125" t="str">
        <f t="shared" si="148"/>
        <v/>
      </c>
      <c r="Z125" t="str">
        <f t="shared" si="149"/>
        <v/>
      </c>
      <c r="AA125" t="str">
        <f t="shared" si="150"/>
        <v/>
      </c>
      <c r="AB125" t="str">
        <f t="shared" si="151"/>
        <v/>
      </c>
      <c r="AC125" t="str">
        <f t="shared" si="152"/>
        <v/>
      </c>
      <c r="AD125" t="str">
        <f t="shared" si="153"/>
        <v/>
      </c>
      <c r="AE125" t="str">
        <f t="shared" si="154"/>
        <v/>
      </c>
      <c r="AF125" t="str">
        <f t="shared" si="155"/>
        <v/>
      </c>
      <c r="AG125">
        <v>119</v>
      </c>
    </row>
    <row r="126" spans="11:33" ht="14.25" customHeight="1">
      <c r="K126">
        <v>120</v>
      </c>
      <c r="L126" t="str">
        <f>IF(K126&lt;=K$6,VLOOKUP(K126,申込一覧表!BI:BJ,2,0),"")</f>
        <v/>
      </c>
      <c r="M126">
        <f>IF(K126&lt;=K$6,VLOOKUP(K126,申込一覧表!BI:BK,3,0),0)</f>
        <v>0</v>
      </c>
      <c r="N126" s="21" t="str">
        <f t="shared" si="123"/>
        <v/>
      </c>
      <c r="O126" t="str">
        <f>IF(K126&lt;=K$6,VLOOKUP(K126,申込一覧表!BI:BP,8,0),"")</f>
        <v/>
      </c>
      <c r="P126" t="str">
        <f>IF(K126&lt;=K$6,VLOOKUP(K126,申込一覧表!BI:BM,5,0),"")</f>
        <v/>
      </c>
      <c r="Q126">
        <f t="shared" si="140"/>
        <v>56</v>
      </c>
      <c r="R126">
        <f t="shared" si="141"/>
        <v>64</v>
      </c>
      <c r="S126">
        <f t="shared" si="142"/>
        <v>32</v>
      </c>
      <c r="T126">
        <f t="shared" si="143"/>
        <v>0</v>
      </c>
      <c r="U126" t="str">
        <f t="shared" si="144"/>
        <v/>
      </c>
      <c r="V126" t="str">
        <f t="shared" si="145"/>
        <v/>
      </c>
      <c r="W126" t="str">
        <f t="shared" si="146"/>
        <v/>
      </c>
      <c r="X126" t="str">
        <f t="shared" si="147"/>
        <v/>
      </c>
      <c r="Y126" t="str">
        <f t="shared" si="148"/>
        <v/>
      </c>
      <c r="Z126" t="str">
        <f t="shared" si="149"/>
        <v/>
      </c>
      <c r="AA126" t="str">
        <f t="shared" si="150"/>
        <v/>
      </c>
      <c r="AB126" t="str">
        <f t="shared" si="151"/>
        <v/>
      </c>
      <c r="AC126" t="str">
        <f t="shared" si="152"/>
        <v/>
      </c>
      <c r="AD126" t="str">
        <f t="shared" si="153"/>
        <v/>
      </c>
      <c r="AE126" t="str">
        <f t="shared" si="154"/>
        <v/>
      </c>
      <c r="AF126" t="str">
        <f t="shared" si="155"/>
        <v/>
      </c>
      <c r="AG126">
        <v>120</v>
      </c>
    </row>
    <row r="127" spans="11:33" ht="14.25" customHeight="1">
      <c r="K127">
        <v>121</v>
      </c>
      <c r="L127" t="str">
        <f>IF(K127&lt;=K$6,VLOOKUP(K127,申込一覧表!BI:BJ,2,0),"")</f>
        <v/>
      </c>
      <c r="M127">
        <f>IF(K127&lt;=K$6,VLOOKUP(K127,申込一覧表!BI:BK,3,0),0)</f>
        <v>0</v>
      </c>
      <c r="N127" s="21" t="str">
        <f t="shared" si="123"/>
        <v/>
      </c>
      <c r="O127" t="str">
        <f>IF(K127&lt;=K$6,VLOOKUP(K127,申込一覧表!BI:BP,8,0),"")</f>
        <v/>
      </c>
      <c r="P127" t="str">
        <f>IF(K127&lt;=K$6,VLOOKUP(K127,申込一覧表!BI:BM,5,0),"")</f>
        <v/>
      </c>
      <c r="Q127">
        <f t="shared" si="140"/>
        <v>56</v>
      </c>
      <c r="R127">
        <f t="shared" si="141"/>
        <v>64</v>
      </c>
      <c r="S127">
        <f t="shared" si="142"/>
        <v>32</v>
      </c>
      <c r="T127">
        <f t="shared" si="143"/>
        <v>0</v>
      </c>
      <c r="U127" t="str">
        <f t="shared" si="144"/>
        <v/>
      </c>
      <c r="V127" t="str">
        <f t="shared" si="145"/>
        <v/>
      </c>
      <c r="W127" t="str">
        <f t="shared" si="146"/>
        <v/>
      </c>
      <c r="X127" t="str">
        <f t="shared" si="147"/>
        <v/>
      </c>
      <c r="Y127" t="str">
        <f t="shared" si="148"/>
        <v/>
      </c>
      <c r="Z127" t="str">
        <f t="shared" si="149"/>
        <v/>
      </c>
      <c r="AA127" t="str">
        <f t="shared" si="150"/>
        <v/>
      </c>
      <c r="AB127" t="str">
        <f t="shared" si="151"/>
        <v/>
      </c>
      <c r="AC127" t="str">
        <f t="shared" si="152"/>
        <v/>
      </c>
      <c r="AD127" t="str">
        <f t="shared" si="153"/>
        <v/>
      </c>
      <c r="AE127" t="str">
        <f t="shared" si="154"/>
        <v/>
      </c>
      <c r="AF127" t="str">
        <f t="shared" si="155"/>
        <v/>
      </c>
      <c r="AG127">
        <v>121</v>
      </c>
    </row>
    <row r="128" spans="11:33" ht="14.25" customHeight="1">
      <c r="K128">
        <v>122</v>
      </c>
      <c r="L128" t="str">
        <f>IF(K128&lt;=K$6,VLOOKUP(K128,申込一覧表!BI:BJ,2,0),"")</f>
        <v/>
      </c>
      <c r="M128">
        <f>IF(K128&lt;=K$6,VLOOKUP(K128,申込一覧表!BI:BK,3,0),0)</f>
        <v>0</v>
      </c>
      <c r="N128" s="21" t="str">
        <f t="shared" si="123"/>
        <v/>
      </c>
      <c r="O128" t="str">
        <f>IF(K128&lt;=K$6,VLOOKUP(K128,申込一覧表!BI:BP,8,0),"")</f>
        <v/>
      </c>
      <c r="P128" t="str">
        <f>IF(K128&lt;=K$6,VLOOKUP(K128,申込一覧表!BI:BM,5,0),"")</f>
        <v/>
      </c>
      <c r="Q128">
        <f t="shared" si="140"/>
        <v>56</v>
      </c>
      <c r="R128">
        <f t="shared" si="141"/>
        <v>64</v>
      </c>
      <c r="S128">
        <f t="shared" si="142"/>
        <v>32</v>
      </c>
      <c r="T128">
        <f t="shared" si="143"/>
        <v>0</v>
      </c>
      <c r="U128" t="str">
        <f t="shared" si="144"/>
        <v/>
      </c>
      <c r="V128" t="str">
        <f t="shared" si="145"/>
        <v/>
      </c>
      <c r="W128" t="str">
        <f t="shared" si="146"/>
        <v/>
      </c>
      <c r="X128" t="str">
        <f t="shared" si="147"/>
        <v/>
      </c>
      <c r="Y128" t="str">
        <f t="shared" si="148"/>
        <v/>
      </c>
      <c r="Z128" t="str">
        <f t="shared" si="149"/>
        <v/>
      </c>
      <c r="AA128" t="str">
        <f t="shared" si="150"/>
        <v/>
      </c>
      <c r="AB128" t="str">
        <f t="shared" si="151"/>
        <v/>
      </c>
      <c r="AC128" t="str">
        <f t="shared" si="152"/>
        <v/>
      </c>
      <c r="AD128" t="str">
        <f t="shared" si="153"/>
        <v/>
      </c>
      <c r="AE128" t="str">
        <f t="shared" si="154"/>
        <v/>
      </c>
      <c r="AF128" t="str">
        <f t="shared" si="155"/>
        <v/>
      </c>
      <c r="AG128">
        <v>122</v>
      </c>
    </row>
    <row r="129" spans="11:33" ht="14.25" customHeight="1">
      <c r="K129">
        <v>123</v>
      </c>
      <c r="L129" t="str">
        <f>IF(K129&lt;=K$6,VLOOKUP(K129,申込一覧表!BI:BJ,2,0),"")</f>
        <v/>
      </c>
      <c r="M129">
        <f>IF(K129&lt;=K$6,VLOOKUP(K129,申込一覧表!BI:BK,3,0),0)</f>
        <v>0</v>
      </c>
      <c r="N129" s="21" t="str">
        <f t="shared" si="123"/>
        <v/>
      </c>
      <c r="O129" t="str">
        <f>IF(K129&lt;=K$6,VLOOKUP(K129,申込一覧表!BI:BP,8,0),"")</f>
        <v/>
      </c>
      <c r="P129" t="str">
        <f>IF(K129&lt;=K$6,VLOOKUP(K129,申込一覧表!BI:BM,5,0),"")</f>
        <v/>
      </c>
      <c r="Q129">
        <f t="shared" si="140"/>
        <v>56</v>
      </c>
      <c r="R129">
        <f t="shared" si="141"/>
        <v>64</v>
      </c>
      <c r="S129">
        <f t="shared" si="142"/>
        <v>32</v>
      </c>
      <c r="T129">
        <f t="shared" si="143"/>
        <v>0</v>
      </c>
      <c r="U129" t="str">
        <f t="shared" si="144"/>
        <v/>
      </c>
      <c r="V129" t="str">
        <f t="shared" si="145"/>
        <v/>
      </c>
      <c r="W129" t="str">
        <f t="shared" si="146"/>
        <v/>
      </c>
      <c r="X129" t="str">
        <f t="shared" si="147"/>
        <v/>
      </c>
      <c r="Y129" t="str">
        <f t="shared" si="148"/>
        <v/>
      </c>
      <c r="Z129" t="str">
        <f t="shared" si="149"/>
        <v/>
      </c>
      <c r="AA129" t="str">
        <f t="shared" si="150"/>
        <v/>
      </c>
      <c r="AB129" t="str">
        <f t="shared" si="151"/>
        <v/>
      </c>
      <c r="AC129" t="str">
        <f t="shared" si="152"/>
        <v/>
      </c>
      <c r="AD129" t="str">
        <f t="shared" si="153"/>
        <v/>
      </c>
      <c r="AE129" t="str">
        <f t="shared" si="154"/>
        <v/>
      </c>
      <c r="AF129" t="str">
        <f t="shared" si="155"/>
        <v/>
      </c>
      <c r="AG129">
        <v>123</v>
      </c>
    </row>
    <row r="130" spans="11:33" ht="14.25" customHeight="1">
      <c r="K130">
        <v>124</v>
      </c>
      <c r="L130" t="str">
        <f>IF(K130&lt;=K$6,VLOOKUP(K130,申込一覧表!BI:BJ,2,0),"")</f>
        <v/>
      </c>
      <c r="M130">
        <f>IF(K130&lt;=K$6,VLOOKUP(K130,申込一覧表!BI:BK,3,0),0)</f>
        <v>0</v>
      </c>
      <c r="N130" s="29" t="str">
        <f t="shared" ref="N130" si="156">IF(M130=0,"",L130)</f>
        <v/>
      </c>
      <c r="O130" t="str">
        <f>IF(K130&lt;=K$6,VLOOKUP(K130,申込一覧表!BI:BP,8,0),"")</f>
        <v/>
      </c>
      <c r="P130" t="str">
        <f>IF(K130&lt;=K$6,VLOOKUP(K130,申込一覧表!BI:BM,5,0),"")</f>
        <v/>
      </c>
      <c r="Q130">
        <f t="shared" si="140"/>
        <v>56</v>
      </c>
      <c r="R130">
        <f t="shared" si="141"/>
        <v>64</v>
      </c>
      <c r="S130">
        <f t="shared" si="142"/>
        <v>32</v>
      </c>
      <c r="T130">
        <f t="shared" si="143"/>
        <v>0</v>
      </c>
      <c r="U130" t="str">
        <f t="shared" si="144"/>
        <v/>
      </c>
      <c r="V130" t="str">
        <f t="shared" si="145"/>
        <v/>
      </c>
      <c r="W130" t="str">
        <f t="shared" si="146"/>
        <v/>
      </c>
      <c r="X130" t="str">
        <f t="shared" si="147"/>
        <v/>
      </c>
      <c r="Y130" t="str">
        <f t="shared" si="148"/>
        <v/>
      </c>
      <c r="Z130" t="str">
        <f t="shared" si="149"/>
        <v/>
      </c>
      <c r="AA130" t="str">
        <f t="shared" si="150"/>
        <v/>
      </c>
      <c r="AB130" t="str">
        <f t="shared" si="151"/>
        <v/>
      </c>
      <c r="AC130" t="str">
        <f t="shared" si="152"/>
        <v/>
      </c>
      <c r="AD130" t="str">
        <f t="shared" si="153"/>
        <v/>
      </c>
      <c r="AE130" t="str">
        <f t="shared" si="154"/>
        <v/>
      </c>
      <c r="AF130" t="str">
        <f t="shared" si="155"/>
        <v/>
      </c>
      <c r="AG130">
        <v>124</v>
      </c>
    </row>
    <row r="131" spans="11:33" ht="14.25" customHeight="1">
      <c r="L131" s="21" t="s">
        <v>146</v>
      </c>
      <c r="N131" s="21" t="s">
        <v>147</v>
      </c>
      <c r="U131" t="str">
        <f t="shared" si="144"/>
        <v/>
      </c>
      <c r="V131" t="str">
        <f t="shared" si="145"/>
        <v/>
      </c>
      <c r="W131" t="str">
        <f t="shared" si="146"/>
        <v/>
      </c>
      <c r="X131" t="str">
        <f t="shared" si="147"/>
        <v/>
      </c>
      <c r="Y131" t="str">
        <f t="shared" si="148"/>
        <v/>
      </c>
      <c r="Z131" t="str">
        <f t="shared" si="149"/>
        <v/>
      </c>
      <c r="AA131" t="str">
        <f t="shared" si="150"/>
        <v/>
      </c>
      <c r="AB131" t="str">
        <f t="shared" si="151"/>
        <v/>
      </c>
      <c r="AC131" t="str">
        <f t="shared" si="152"/>
        <v/>
      </c>
      <c r="AD131" t="str">
        <f t="shared" si="153"/>
        <v/>
      </c>
      <c r="AE131" t="str">
        <f t="shared" si="154"/>
        <v/>
      </c>
      <c r="AF131" t="str">
        <f t="shared" si="155"/>
        <v/>
      </c>
    </row>
    <row r="132" spans="11:33" ht="14.25" customHeight="1">
      <c r="L132" s="22"/>
      <c r="M132">
        <f>申込一覧表!BE127</f>
        <v>0</v>
      </c>
      <c r="N132" s="22"/>
      <c r="U132" t="str">
        <f t="shared" si="144"/>
        <v/>
      </c>
      <c r="V132" t="str">
        <f t="shared" si="145"/>
        <v/>
      </c>
      <c r="W132" t="str">
        <f t="shared" si="146"/>
        <v/>
      </c>
      <c r="X132" t="str">
        <f t="shared" si="147"/>
        <v/>
      </c>
      <c r="Y132" t="str">
        <f t="shared" si="148"/>
        <v/>
      </c>
      <c r="Z132" t="str">
        <f t="shared" si="149"/>
        <v/>
      </c>
      <c r="AA132" t="str">
        <f t="shared" si="150"/>
        <v/>
      </c>
      <c r="AB132" t="str">
        <f t="shared" si="151"/>
        <v/>
      </c>
      <c r="AC132" t="str">
        <f t="shared" si="152"/>
        <v/>
      </c>
      <c r="AD132" t="str">
        <f t="shared" si="153"/>
        <v/>
      </c>
      <c r="AE132" t="str">
        <f t="shared" si="154"/>
        <v/>
      </c>
      <c r="AF132" t="str">
        <f t="shared" si="155"/>
        <v/>
      </c>
    </row>
    <row r="133" spans="11:33" ht="14.25" customHeight="1">
      <c r="K133">
        <v>1</v>
      </c>
      <c r="L133" s="22" t="str">
        <f t="shared" ref="L133:L192" si="157">IF(P7=0,N7,"")</f>
        <v/>
      </c>
      <c r="M133">
        <v>1</v>
      </c>
      <c r="N133" s="22" t="str">
        <f>IF(M133&lt;=M$132,VLOOKUP(M133,申込一覧表!$BF$68:$BJ$127,5,0),"")</f>
        <v/>
      </c>
      <c r="U133" t="str">
        <f t="shared" si="144"/>
        <v/>
      </c>
      <c r="V133" t="str">
        <f t="shared" si="145"/>
        <v/>
      </c>
      <c r="W133" t="str">
        <f t="shared" si="146"/>
        <v/>
      </c>
      <c r="X133" t="str">
        <f t="shared" si="147"/>
        <v/>
      </c>
      <c r="Y133" t="str">
        <f t="shared" si="148"/>
        <v/>
      </c>
      <c r="Z133" t="str">
        <f t="shared" si="149"/>
        <v/>
      </c>
      <c r="AA133" t="str">
        <f t="shared" si="150"/>
        <v/>
      </c>
      <c r="AB133" t="str">
        <f t="shared" si="151"/>
        <v/>
      </c>
      <c r="AC133" t="str">
        <f t="shared" si="152"/>
        <v/>
      </c>
      <c r="AD133" t="str">
        <f t="shared" si="153"/>
        <v/>
      </c>
      <c r="AE133" t="str">
        <f t="shared" si="154"/>
        <v/>
      </c>
      <c r="AF133" t="str">
        <f t="shared" si="155"/>
        <v/>
      </c>
    </row>
    <row r="134" spans="11:33" ht="14.25" customHeight="1">
      <c r="K134">
        <v>2</v>
      </c>
      <c r="L134" s="22" t="str">
        <f t="shared" si="157"/>
        <v/>
      </c>
      <c r="M134">
        <v>2</v>
      </c>
      <c r="N134" s="22" t="str">
        <f>IF(M134&lt;=M$132,VLOOKUP(M134,申込一覧表!$BF$68:$BJ$127,5,0),"")</f>
        <v/>
      </c>
      <c r="U134" t="str">
        <f t="shared" si="144"/>
        <v/>
      </c>
      <c r="V134" t="str">
        <f t="shared" si="145"/>
        <v/>
      </c>
      <c r="W134" t="str">
        <f t="shared" si="146"/>
        <v/>
      </c>
      <c r="X134" t="str">
        <f t="shared" si="147"/>
        <v/>
      </c>
      <c r="Y134" t="str">
        <f t="shared" si="148"/>
        <v/>
      </c>
      <c r="Z134" t="str">
        <f t="shared" si="149"/>
        <v/>
      </c>
      <c r="AA134" t="str">
        <f t="shared" si="150"/>
        <v/>
      </c>
      <c r="AB134" t="str">
        <f t="shared" si="151"/>
        <v/>
      </c>
      <c r="AC134" t="str">
        <f t="shared" si="152"/>
        <v/>
      </c>
      <c r="AD134" t="str">
        <f t="shared" si="153"/>
        <v/>
      </c>
      <c r="AE134" t="str">
        <f t="shared" si="154"/>
        <v/>
      </c>
      <c r="AF134" t="str">
        <f t="shared" si="155"/>
        <v/>
      </c>
    </row>
    <row r="135" spans="11:33" ht="14.25" customHeight="1">
      <c r="K135">
        <v>3</v>
      </c>
      <c r="L135" s="22" t="str">
        <f t="shared" si="157"/>
        <v/>
      </c>
      <c r="M135">
        <v>3</v>
      </c>
      <c r="N135" s="22" t="str">
        <f>IF(M135&lt;=M$132,VLOOKUP(M135,申込一覧表!$BF$68:$BJ$127,5,0),"")</f>
        <v/>
      </c>
      <c r="U135" t="str">
        <f t="shared" si="144"/>
        <v/>
      </c>
      <c r="V135" t="str">
        <f t="shared" si="145"/>
        <v/>
      </c>
      <c r="W135" t="str">
        <f t="shared" si="146"/>
        <v/>
      </c>
      <c r="X135" t="str">
        <f t="shared" si="147"/>
        <v/>
      </c>
      <c r="Y135" t="str">
        <f t="shared" si="148"/>
        <v/>
      </c>
      <c r="Z135" t="str">
        <f t="shared" si="149"/>
        <v/>
      </c>
      <c r="AA135" t="str">
        <f t="shared" si="150"/>
        <v/>
      </c>
      <c r="AB135" t="str">
        <f t="shared" si="151"/>
        <v/>
      </c>
      <c r="AC135" t="str">
        <f t="shared" si="152"/>
        <v/>
      </c>
      <c r="AD135" t="str">
        <f t="shared" si="153"/>
        <v/>
      </c>
      <c r="AE135" t="str">
        <f t="shared" si="154"/>
        <v/>
      </c>
      <c r="AF135" t="str">
        <f t="shared" si="155"/>
        <v/>
      </c>
    </row>
    <row r="136" spans="11:33" ht="14.25" customHeight="1">
      <c r="K136">
        <v>4</v>
      </c>
      <c r="L136" s="22" t="str">
        <f t="shared" si="157"/>
        <v/>
      </c>
      <c r="M136">
        <v>4</v>
      </c>
      <c r="N136" s="22" t="str">
        <f>IF(M136&lt;=M$132,VLOOKUP(M136,申込一覧表!$BF$68:$BJ$127,5,0),"")</f>
        <v/>
      </c>
      <c r="U136" t="str">
        <f t="shared" si="144"/>
        <v/>
      </c>
      <c r="V136" t="str">
        <f t="shared" si="145"/>
        <v/>
      </c>
      <c r="W136" t="str">
        <f t="shared" si="146"/>
        <v/>
      </c>
      <c r="X136" t="str">
        <f t="shared" si="147"/>
        <v/>
      </c>
      <c r="Y136" t="str">
        <f t="shared" si="148"/>
        <v/>
      </c>
      <c r="Z136" t="str">
        <f t="shared" si="149"/>
        <v/>
      </c>
      <c r="AA136" t="str">
        <f t="shared" si="150"/>
        <v/>
      </c>
      <c r="AB136" t="str">
        <f t="shared" si="151"/>
        <v/>
      </c>
      <c r="AC136" t="str">
        <f t="shared" si="152"/>
        <v/>
      </c>
      <c r="AD136" t="str">
        <f t="shared" si="153"/>
        <v/>
      </c>
      <c r="AE136" t="str">
        <f t="shared" si="154"/>
        <v/>
      </c>
      <c r="AF136" t="str">
        <f t="shared" si="155"/>
        <v/>
      </c>
    </row>
    <row r="137" spans="11:33" ht="14.25" customHeight="1">
      <c r="K137">
        <v>5</v>
      </c>
      <c r="L137" s="22" t="str">
        <f t="shared" si="157"/>
        <v/>
      </c>
      <c r="M137">
        <v>5</v>
      </c>
      <c r="N137" s="22" t="str">
        <f>IF(M137&lt;=M$132,VLOOKUP(M137,申込一覧表!$BF$68:$BJ$127,5,0),"")</f>
        <v/>
      </c>
      <c r="U137" t="str">
        <f t="shared" si="144"/>
        <v/>
      </c>
      <c r="V137" t="str">
        <f t="shared" si="145"/>
        <v/>
      </c>
      <c r="W137" t="str">
        <f t="shared" si="146"/>
        <v/>
      </c>
      <c r="X137" t="str">
        <f t="shared" si="147"/>
        <v/>
      </c>
      <c r="Y137" t="str">
        <f t="shared" si="148"/>
        <v/>
      </c>
      <c r="Z137" t="str">
        <f t="shared" si="149"/>
        <v/>
      </c>
      <c r="AA137" t="str">
        <f t="shared" si="150"/>
        <v/>
      </c>
      <c r="AB137" t="str">
        <f t="shared" si="151"/>
        <v/>
      </c>
      <c r="AC137" t="str">
        <f t="shared" si="152"/>
        <v/>
      </c>
      <c r="AD137" t="str">
        <f t="shared" si="153"/>
        <v/>
      </c>
      <c r="AE137" t="str">
        <f t="shared" si="154"/>
        <v/>
      </c>
      <c r="AF137" t="str">
        <f t="shared" si="155"/>
        <v/>
      </c>
    </row>
    <row r="138" spans="11:33" ht="14.25" customHeight="1">
      <c r="K138">
        <v>6</v>
      </c>
      <c r="L138" s="22" t="str">
        <f t="shared" si="157"/>
        <v/>
      </c>
      <c r="M138">
        <v>6</v>
      </c>
      <c r="N138" s="22" t="str">
        <f>IF(M138&lt;=M$132,VLOOKUP(M138,申込一覧表!$BF$68:$BJ$127,5,0),"")</f>
        <v/>
      </c>
      <c r="U138" t="str">
        <f t="shared" si="144"/>
        <v/>
      </c>
      <c r="V138" t="str">
        <f t="shared" si="145"/>
        <v/>
      </c>
      <c r="W138" t="str">
        <f t="shared" si="146"/>
        <v/>
      </c>
      <c r="X138" t="str">
        <f t="shared" si="147"/>
        <v/>
      </c>
      <c r="Y138" t="str">
        <f t="shared" si="148"/>
        <v/>
      </c>
      <c r="Z138" t="str">
        <f t="shared" si="149"/>
        <v/>
      </c>
      <c r="AA138" t="str">
        <f t="shared" si="150"/>
        <v/>
      </c>
      <c r="AB138" t="str">
        <f t="shared" si="151"/>
        <v/>
      </c>
      <c r="AC138" t="str">
        <f t="shared" si="152"/>
        <v/>
      </c>
      <c r="AD138" t="str">
        <f t="shared" si="153"/>
        <v/>
      </c>
      <c r="AE138" t="str">
        <f t="shared" si="154"/>
        <v/>
      </c>
      <c r="AF138" t="str">
        <f t="shared" si="155"/>
        <v/>
      </c>
    </row>
    <row r="139" spans="11:33" ht="14.25" customHeight="1">
      <c r="K139">
        <v>7</v>
      </c>
      <c r="L139" s="22" t="str">
        <f t="shared" si="157"/>
        <v/>
      </c>
      <c r="M139">
        <v>7</v>
      </c>
      <c r="N139" s="22" t="str">
        <f>IF(M139&lt;=M$132,VLOOKUP(M139,申込一覧表!$BF$68:$BJ$127,5,0),"")</f>
        <v/>
      </c>
      <c r="U139" t="str">
        <f t="shared" si="144"/>
        <v/>
      </c>
      <c r="V139" t="str">
        <f t="shared" si="145"/>
        <v/>
      </c>
      <c r="W139" t="str">
        <f t="shared" si="146"/>
        <v/>
      </c>
      <c r="X139" t="str">
        <f t="shared" si="147"/>
        <v/>
      </c>
      <c r="Y139" t="str">
        <f t="shared" si="148"/>
        <v/>
      </c>
      <c r="Z139" t="str">
        <f t="shared" si="149"/>
        <v/>
      </c>
      <c r="AA139" t="str">
        <f t="shared" si="150"/>
        <v/>
      </c>
      <c r="AB139" t="str">
        <f t="shared" si="151"/>
        <v/>
      </c>
      <c r="AC139" t="str">
        <f t="shared" si="152"/>
        <v/>
      </c>
      <c r="AD139" t="str">
        <f t="shared" si="153"/>
        <v/>
      </c>
      <c r="AE139" t="str">
        <f t="shared" si="154"/>
        <v/>
      </c>
      <c r="AF139" t="str">
        <f t="shared" si="155"/>
        <v/>
      </c>
    </row>
    <row r="140" spans="11:33" ht="14.25" customHeight="1">
      <c r="K140">
        <v>8</v>
      </c>
      <c r="L140" s="22" t="str">
        <f t="shared" si="157"/>
        <v/>
      </c>
      <c r="M140">
        <v>8</v>
      </c>
      <c r="N140" s="22" t="str">
        <f>IF(M140&lt;=M$132,VLOOKUP(M140,申込一覧表!$BF$68:$BJ$127,5,0),"")</f>
        <v/>
      </c>
      <c r="U140" t="str">
        <f t="shared" si="144"/>
        <v/>
      </c>
      <c r="V140" t="str">
        <f t="shared" si="145"/>
        <v/>
      </c>
      <c r="W140" t="str">
        <f t="shared" si="146"/>
        <v/>
      </c>
      <c r="X140" t="str">
        <f t="shared" si="147"/>
        <v/>
      </c>
      <c r="Y140" t="str">
        <f t="shared" si="148"/>
        <v/>
      </c>
      <c r="Z140" t="str">
        <f t="shared" si="149"/>
        <v/>
      </c>
      <c r="AA140" t="str">
        <f t="shared" si="150"/>
        <v/>
      </c>
      <c r="AB140" t="str">
        <f t="shared" si="151"/>
        <v/>
      </c>
      <c r="AC140" t="str">
        <f t="shared" si="152"/>
        <v/>
      </c>
      <c r="AD140" t="str">
        <f t="shared" si="153"/>
        <v/>
      </c>
      <c r="AE140" t="str">
        <f t="shared" si="154"/>
        <v/>
      </c>
      <c r="AF140" t="str">
        <f t="shared" si="155"/>
        <v/>
      </c>
    </row>
    <row r="141" spans="11:33" ht="14.25" customHeight="1">
      <c r="K141">
        <v>9</v>
      </c>
      <c r="L141" s="22" t="str">
        <f t="shared" si="157"/>
        <v/>
      </c>
      <c r="M141">
        <v>9</v>
      </c>
      <c r="N141" s="22" t="str">
        <f>IF(M141&lt;=M$132,VLOOKUP(M141,申込一覧表!$BF$68:$BJ$127,5,0),"")</f>
        <v/>
      </c>
      <c r="U141" t="str">
        <f t="shared" si="144"/>
        <v/>
      </c>
      <c r="V141" t="str">
        <f t="shared" si="145"/>
        <v/>
      </c>
      <c r="W141" t="str">
        <f t="shared" si="146"/>
        <v/>
      </c>
      <c r="X141" t="str">
        <f t="shared" si="147"/>
        <v/>
      </c>
      <c r="Y141" t="str">
        <f t="shared" si="148"/>
        <v/>
      </c>
      <c r="Z141" t="str">
        <f t="shared" si="149"/>
        <v/>
      </c>
      <c r="AA141" t="str">
        <f t="shared" si="150"/>
        <v/>
      </c>
      <c r="AB141" t="str">
        <f t="shared" si="151"/>
        <v/>
      </c>
      <c r="AC141" t="str">
        <f t="shared" si="152"/>
        <v/>
      </c>
      <c r="AD141" t="str">
        <f t="shared" si="153"/>
        <v/>
      </c>
      <c r="AE141" t="str">
        <f t="shared" si="154"/>
        <v/>
      </c>
      <c r="AF141" t="str">
        <f t="shared" si="155"/>
        <v/>
      </c>
    </row>
    <row r="142" spans="11:33" ht="14.25" customHeight="1">
      <c r="K142">
        <v>10</v>
      </c>
      <c r="L142" s="22" t="str">
        <f t="shared" si="157"/>
        <v/>
      </c>
      <c r="M142">
        <v>10</v>
      </c>
      <c r="N142" s="22" t="str">
        <f>IF(M142&lt;=M$132,VLOOKUP(M142,申込一覧表!$BF$68:$BJ$127,5,0),"")</f>
        <v/>
      </c>
      <c r="U142" t="str">
        <f t="shared" si="144"/>
        <v/>
      </c>
      <c r="V142" t="str">
        <f t="shared" si="145"/>
        <v/>
      </c>
      <c r="W142" t="str">
        <f t="shared" si="146"/>
        <v/>
      </c>
      <c r="X142" t="str">
        <f t="shared" si="147"/>
        <v/>
      </c>
      <c r="Y142" t="str">
        <f t="shared" si="148"/>
        <v/>
      </c>
      <c r="Z142" t="str">
        <f t="shared" si="149"/>
        <v/>
      </c>
      <c r="AA142" t="str">
        <f t="shared" si="150"/>
        <v/>
      </c>
      <c r="AB142" t="str">
        <f t="shared" si="151"/>
        <v/>
      </c>
      <c r="AC142" t="str">
        <f t="shared" si="152"/>
        <v/>
      </c>
      <c r="AD142" t="str">
        <f t="shared" si="153"/>
        <v/>
      </c>
      <c r="AE142" t="str">
        <f t="shared" si="154"/>
        <v/>
      </c>
      <c r="AF142" t="str">
        <f t="shared" si="155"/>
        <v/>
      </c>
    </row>
    <row r="143" spans="11:33" ht="14.25" customHeight="1">
      <c r="K143">
        <v>11</v>
      </c>
      <c r="L143" s="22" t="str">
        <f t="shared" si="157"/>
        <v/>
      </c>
      <c r="M143">
        <v>11</v>
      </c>
      <c r="N143" s="22" t="str">
        <f>IF(M143&lt;=M$132,VLOOKUP(M143,申込一覧表!$BF$68:$BJ$127,5,0),"")</f>
        <v/>
      </c>
      <c r="U143" t="str">
        <f t="shared" si="144"/>
        <v/>
      </c>
      <c r="V143" t="str">
        <f t="shared" si="145"/>
        <v/>
      </c>
      <c r="W143" t="str">
        <f t="shared" si="146"/>
        <v/>
      </c>
      <c r="X143" t="str">
        <f t="shared" si="147"/>
        <v/>
      </c>
      <c r="Y143" t="str">
        <f t="shared" si="148"/>
        <v/>
      </c>
      <c r="Z143" t="str">
        <f t="shared" si="149"/>
        <v/>
      </c>
      <c r="AA143" t="str">
        <f t="shared" si="150"/>
        <v/>
      </c>
      <c r="AB143" t="str">
        <f t="shared" si="151"/>
        <v/>
      </c>
      <c r="AC143" t="str">
        <f t="shared" si="152"/>
        <v/>
      </c>
      <c r="AD143" t="str">
        <f t="shared" si="153"/>
        <v/>
      </c>
      <c r="AE143" t="str">
        <f t="shared" si="154"/>
        <v/>
      </c>
      <c r="AF143" t="str">
        <f t="shared" si="155"/>
        <v/>
      </c>
    </row>
    <row r="144" spans="11:33" ht="14.25" customHeight="1">
      <c r="K144">
        <v>12</v>
      </c>
      <c r="L144" s="22" t="str">
        <f t="shared" si="157"/>
        <v/>
      </c>
      <c r="M144">
        <v>12</v>
      </c>
      <c r="N144" s="22" t="str">
        <f>IF(M144&lt;=M$132,VLOOKUP(M144,申込一覧表!$BF$68:$BJ$127,5,0),"")</f>
        <v/>
      </c>
      <c r="U144" t="str">
        <f t="shared" si="144"/>
        <v/>
      </c>
      <c r="V144" t="str">
        <f t="shared" si="145"/>
        <v/>
      </c>
      <c r="W144" t="str">
        <f t="shared" si="146"/>
        <v/>
      </c>
      <c r="X144" t="str">
        <f t="shared" si="147"/>
        <v/>
      </c>
      <c r="Y144" t="str">
        <f t="shared" si="148"/>
        <v/>
      </c>
      <c r="Z144" t="str">
        <f t="shared" si="149"/>
        <v/>
      </c>
      <c r="AA144" t="str">
        <f t="shared" si="150"/>
        <v/>
      </c>
      <c r="AB144" t="str">
        <f t="shared" si="151"/>
        <v/>
      </c>
      <c r="AC144" t="str">
        <f t="shared" si="152"/>
        <v/>
      </c>
      <c r="AD144" t="str">
        <f t="shared" si="153"/>
        <v/>
      </c>
      <c r="AE144" t="str">
        <f t="shared" si="154"/>
        <v/>
      </c>
      <c r="AF144" t="str">
        <f t="shared" si="155"/>
        <v/>
      </c>
    </row>
    <row r="145" spans="11:32" ht="14.25" customHeight="1">
      <c r="K145">
        <v>13</v>
      </c>
      <c r="L145" s="22" t="str">
        <f t="shared" si="157"/>
        <v/>
      </c>
      <c r="M145">
        <v>13</v>
      </c>
      <c r="N145" s="22" t="str">
        <f>IF(M145&lt;=M$132,VLOOKUP(M145,申込一覧表!$BF$68:$BJ$127,5,0),"")</f>
        <v/>
      </c>
      <c r="U145" t="str">
        <f t="shared" si="144"/>
        <v/>
      </c>
      <c r="V145" t="str">
        <f t="shared" si="145"/>
        <v/>
      </c>
      <c r="W145" t="str">
        <f t="shared" si="146"/>
        <v/>
      </c>
      <c r="X145" t="str">
        <f t="shared" si="147"/>
        <v/>
      </c>
      <c r="Y145" t="str">
        <f t="shared" si="148"/>
        <v/>
      </c>
      <c r="Z145" t="str">
        <f t="shared" si="149"/>
        <v/>
      </c>
      <c r="AA145" t="str">
        <f t="shared" si="150"/>
        <v/>
      </c>
      <c r="AB145" t="str">
        <f t="shared" si="151"/>
        <v/>
      </c>
      <c r="AC145" t="str">
        <f t="shared" si="152"/>
        <v/>
      </c>
      <c r="AD145" t="str">
        <f t="shared" si="153"/>
        <v/>
      </c>
      <c r="AE145" t="str">
        <f t="shared" si="154"/>
        <v/>
      </c>
      <c r="AF145" t="str">
        <f t="shared" si="155"/>
        <v/>
      </c>
    </row>
    <row r="146" spans="11:32" ht="14.25" customHeight="1">
      <c r="K146">
        <v>14</v>
      </c>
      <c r="L146" s="22" t="str">
        <f t="shared" si="157"/>
        <v/>
      </c>
      <c r="M146">
        <v>14</v>
      </c>
      <c r="N146" s="22" t="str">
        <f>IF(M146&lt;=M$132,VLOOKUP(M146,申込一覧表!$BF$68:$BJ$127,5,0),"")</f>
        <v/>
      </c>
      <c r="U146" t="str">
        <f t="shared" si="144"/>
        <v/>
      </c>
      <c r="V146" t="str">
        <f t="shared" si="145"/>
        <v/>
      </c>
      <c r="W146" t="str">
        <f t="shared" si="146"/>
        <v/>
      </c>
      <c r="X146" t="str">
        <f t="shared" si="147"/>
        <v/>
      </c>
      <c r="Y146" t="str">
        <f t="shared" si="148"/>
        <v/>
      </c>
      <c r="Z146" t="str">
        <f t="shared" si="149"/>
        <v/>
      </c>
      <c r="AA146" t="str">
        <f t="shared" si="150"/>
        <v/>
      </c>
      <c r="AB146" t="str">
        <f t="shared" si="151"/>
        <v/>
      </c>
      <c r="AC146" t="str">
        <f t="shared" si="152"/>
        <v/>
      </c>
      <c r="AD146" t="str">
        <f t="shared" si="153"/>
        <v/>
      </c>
      <c r="AE146" t="str">
        <f t="shared" si="154"/>
        <v/>
      </c>
      <c r="AF146" t="str">
        <f t="shared" si="155"/>
        <v/>
      </c>
    </row>
    <row r="147" spans="11:32" ht="14.25" customHeight="1">
      <c r="K147">
        <v>15</v>
      </c>
      <c r="L147" s="22" t="str">
        <f t="shared" si="157"/>
        <v/>
      </c>
      <c r="M147">
        <v>15</v>
      </c>
      <c r="N147" s="22" t="str">
        <f>IF(M147&lt;=M$132,VLOOKUP(M147,申込一覧表!$BF$68:$BJ$127,5,0),"")</f>
        <v/>
      </c>
      <c r="U147" t="str">
        <f t="shared" si="144"/>
        <v/>
      </c>
      <c r="V147" t="str">
        <f t="shared" si="145"/>
        <v/>
      </c>
      <c r="W147" t="str">
        <f t="shared" si="146"/>
        <v/>
      </c>
      <c r="X147" t="str">
        <f t="shared" si="147"/>
        <v/>
      </c>
      <c r="Y147" t="str">
        <f t="shared" si="148"/>
        <v/>
      </c>
      <c r="Z147" t="str">
        <f t="shared" si="149"/>
        <v/>
      </c>
      <c r="AA147" t="str">
        <f t="shared" si="150"/>
        <v/>
      </c>
      <c r="AB147" t="str">
        <f t="shared" si="151"/>
        <v/>
      </c>
      <c r="AC147" t="str">
        <f t="shared" si="152"/>
        <v/>
      </c>
      <c r="AD147" t="str">
        <f t="shared" si="153"/>
        <v/>
      </c>
      <c r="AE147" t="str">
        <f t="shared" si="154"/>
        <v/>
      </c>
      <c r="AF147" t="str">
        <f t="shared" si="155"/>
        <v/>
      </c>
    </row>
    <row r="148" spans="11:32" ht="14.25" customHeight="1">
      <c r="K148">
        <v>16</v>
      </c>
      <c r="L148" s="22" t="str">
        <f t="shared" si="157"/>
        <v/>
      </c>
      <c r="M148">
        <v>16</v>
      </c>
      <c r="N148" s="22" t="str">
        <f>IF(M148&lt;=M$132,VLOOKUP(M148,申込一覧表!$BF$68:$BJ$127,5,0),"")</f>
        <v/>
      </c>
      <c r="U148" t="str">
        <f t="shared" si="144"/>
        <v/>
      </c>
      <c r="V148" t="str">
        <f t="shared" si="145"/>
        <v/>
      </c>
      <c r="W148" t="str">
        <f t="shared" si="146"/>
        <v/>
      </c>
      <c r="X148" t="str">
        <f t="shared" si="147"/>
        <v/>
      </c>
      <c r="Y148" t="str">
        <f t="shared" si="148"/>
        <v/>
      </c>
      <c r="Z148" t="str">
        <f t="shared" si="149"/>
        <v/>
      </c>
      <c r="AA148" t="str">
        <f t="shared" si="150"/>
        <v/>
      </c>
      <c r="AB148" t="str">
        <f t="shared" si="151"/>
        <v/>
      </c>
      <c r="AC148" t="str">
        <f t="shared" si="152"/>
        <v/>
      </c>
      <c r="AD148" t="str">
        <f t="shared" si="153"/>
        <v/>
      </c>
      <c r="AE148" t="str">
        <f t="shared" si="154"/>
        <v/>
      </c>
      <c r="AF148" t="str">
        <f t="shared" si="155"/>
        <v/>
      </c>
    </row>
    <row r="149" spans="11:32" ht="14.25" customHeight="1">
      <c r="K149">
        <v>17</v>
      </c>
      <c r="L149" s="22" t="str">
        <f t="shared" si="157"/>
        <v/>
      </c>
      <c r="M149">
        <v>17</v>
      </c>
      <c r="N149" s="22" t="str">
        <f>IF(M149&lt;=M$132,VLOOKUP(M149,申込一覧表!$BF$68:$BJ$127,5,0),"")</f>
        <v/>
      </c>
      <c r="U149" t="str">
        <f t="shared" si="144"/>
        <v/>
      </c>
      <c r="V149" t="str">
        <f t="shared" si="145"/>
        <v/>
      </c>
      <c r="W149" t="str">
        <f t="shared" si="146"/>
        <v/>
      </c>
      <c r="X149" t="str">
        <f t="shared" si="147"/>
        <v/>
      </c>
      <c r="Y149" t="str">
        <f t="shared" si="148"/>
        <v/>
      </c>
      <c r="Z149" t="str">
        <f t="shared" si="149"/>
        <v/>
      </c>
      <c r="AA149" t="str">
        <f t="shared" si="150"/>
        <v/>
      </c>
      <c r="AB149" t="str">
        <f t="shared" si="151"/>
        <v/>
      </c>
      <c r="AC149" t="str">
        <f t="shared" si="152"/>
        <v/>
      </c>
      <c r="AD149" t="str">
        <f t="shared" si="153"/>
        <v/>
      </c>
      <c r="AE149" t="str">
        <f t="shared" si="154"/>
        <v/>
      </c>
      <c r="AF149" t="str">
        <f t="shared" si="155"/>
        <v/>
      </c>
    </row>
    <row r="150" spans="11:32" ht="14.25" customHeight="1">
      <c r="K150">
        <v>18</v>
      </c>
      <c r="L150" s="22" t="str">
        <f t="shared" si="157"/>
        <v/>
      </c>
      <c r="M150">
        <v>18</v>
      </c>
      <c r="N150" s="22" t="str">
        <f>IF(M150&lt;=M$132,VLOOKUP(M150,申込一覧表!$BF$68:$BJ$127,5,0),"")</f>
        <v/>
      </c>
      <c r="U150" t="str">
        <f t="shared" si="144"/>
        <v/>
      </c>
      <c r="V150" t="str">
        <f t="shared" si="145"/>
        <v/>
      </c>
      <c r="W150" t="str">
        <f t="shared" si="146"/>
        <v/>
      </c>
      <c r="X150" t="str">
        <f t="shared" si="147"/>
        <v/>
      </c>
      <c r="Y150" t="str">
        <f t="shared" si="148"/>
        <v/>
      </c>
      <c r="Z150" t="str">
        <f t="shared" si="149"/>
        <v/>
      </c>
      <c r="AA150" t="str">
        <f t="shared" si="150"/>
        <v/>
      </c>
      <c r="AB150" t="str">
        <f t="shared" si="151"/>
        <v/>
      </c>
      <c r="AC150" t="str">
        <f t="shared" si="152"/>
        <v/>
      </c>
      <c r="AD150" t="str">
        <f t="shared" si="153"/>
        <v/>
      </c>
      <c r="AE150" t="str">
        <f t="shared" si="154"/>
        <v/>
      </c>
      <c r="AF150" t="str">
        <f t="shared" si="155"/>
        <v/>
      </c>
    </row>
    <row r="151" spans="11:32" ht="14.25" customHeight="1">
      <c r="K151">
        <v>19</v>
      </c>
      <c r="L151" s="22" t="str">
        <f t="shared" si="157"/>
        <v/>
      </c>
      <c r="M151">
        <v>19</v>
      </c>
      <c r="N151" s="22" t="str">
        <f>IF(M151&lt;=M$132,VLOOKUP(M151,申込一覧表!$BF$68:$BJ$127,5,0),"")</f>
        <v/>
      </c>
      <c r="U151" t="str">
        <f t="shared" si="144"/>
        <v/>
      </c>
      <c r="V151" t="str">
        <f t="shared" si="145"/>
        <v/>
      </c>
      <c r="W151" t="str">
        <f t="shared" si="146"/>
        <v/>
      </c>
      <c r="X151" t="str">
        <f t="shared" si="147"/>
        <v/>
      </c>
      <c r="Y151" t="str">
        <f t="shared" si="148"/>
        <v/>
      </c>
      <c r="Z151" t="str">
        <f t="shared" si="149"/>
        <v/>
      </c>
      <c r="AA151" t="str">
        <f t="shared" si="150"/>
        <v/>
      </c>
      <c r="AB151" t="str">
        <f t="shared" si="151"/>
        <v/>
      </c>
      <c r="AC151" t="str">
        <f t="shared" si="152"/>
        <v/>
      </c>
      <c r="AD151" t="str">
        <f t="shared" si="153"/>
        <v/>
      </c>
      <c r="AE151" t="str">
        <f t="shared" si="154"/>
        <v/>
      </c>
      <c r="AF151" t="str">
        <f t="shared" si="155"/>
        <v/>
      </c>
    </row>
    <row r="152" spans="11:32" ht="14.25" customHeight="1">
      <c r="K152">
        <v>20</v>
      </c>
      <c r="L152" s="22" t="str">
        <f t="shared" si="157"/>
        <v/>
      </c>
      <c r="M152">
        <v>20</v>
      </c>
      <c r="N152" s="22" t="str">
        <f>IF(M152&lt;=M$132,VLOOKUP(M152,申込一覧表!$BF$68:$BJ$127,5,0),"")</f>
        <v/>
      </c>
      <c r="U152" t="str">
        <f t="shared" si="144"/>
        <v/>
      </c>
      <c r="V152" t="str">
        <f t="shared" si="145"/>
        <v/>
      </c>
      <c r="W152" t="str">
        <f t="shared" si="146"/>
        <v/>
      </c>
      <c r="X152" t="str">
        <f t="shared" si="147"/>
        <v/>
      </c>
      <c r="Y152" t="str">
        <f t="shared" si="148"/>
        <v/>
      </c>
      <c r="Z152" t="str">
        <f t="shared" si="149"/>
        <v/>
      </c>
      <c r="AA152" t="str">
        <f t="shared" si="150"/>
        <v/>
      </c>
      <c r="AB152" t="str">
        <f t="shared" si="151"/>
        <v/>
      </c>
      <c r="AC152" t="str">
        <f t="shared" si="152"/>
        <v/>
      </c>
      <c r="AD152" t="str">
        <f t="shared" si="153"/>
        <v/>
      </c>
      <c r="AE152" t="str">
        <f t="shared" si="154"/>
        <v/>
      </c>
      <c r="AF152" t="str">
        <f t="shared" si="155"/>
        <v/>
      </c>
    </row>
    <row r="153" spans="11:32" ht="14.25" customHeight="1">
      <c r="K153">
        <v>21</v>
      </c>
      <c r="L153" s="22" t="str">
        <f t="shared" si="157"/>
        <v/>
      </c>
      <c r="M153">
        <v>21</v>
      </c>
      <c r="N153" s="22" t="str">
        <f>IF(M153&lt;=M$132,VLOOKUP(M153,申込一覧表!$BF$68:$BJ$127,5,0),"")</f>
        <v/>
      </c>
      <c r="U153" t="str">
        <f t="shared" si="144"/>
        <v/>
      </c>
      <c r="V153" t="str">
        <f t="shared" si="145"/>
        <v/>
      </c>
      <c r="W153" t="str">
        <f t="shared" si="146"/>
        <v/>
      </c>
      <c r="X153" t="str">
        <f t="shared" si="147"/>
        <v/>
      </c>
      <c r="Y153" t="str">
        <f t="shared" si="148"/>
        <v/>
      </c>
      <c r="Z153" t="str">
        <f t="shared" si="149"/>
        <v/>
      </c>
      <c r="AA153" t="str">
        <f t="shared" si="150"/>
        <v/>
      </c>
      <c r="AB153" t="str">
        <f t="shared" si="151"/>
        <v/>
      </c>
      <c r="AC153" t="str">
        <f t="shared" si="152"/>
        <v/>
      </c>
      <c r="AD153" t="str">
        <f t="shared" si="153"/>
        <v/>
      </c>
      <c r="AE153" t="str">
        <f t="shared" si="154"/>
        <v/>
      </c>
      <c r="AF153" t="str">
        <f t="shared" si="155"/>
        <v/>
      </c>
    </row>
    <row r="154" spans="11:32" ht="14.25" customHeight="1">
      <c r="K154">
        <v>22</v>
      </c>
      <c r="L154" s="22" t="str">
        <f t="shared" si="157"/>
        <v/>
      </c>
      <c r="M154">
        <v>22</v>
      </c>
      <c r="N154" s="22" t="str">
        <f>IF(M154&lt;=M$132,VLOOKUP(M154,申込一覧表!$BF$68:$BJ$127,5,0),"")</f>
        <v/>
      </c>
      <c r="U154" t="str">
        <f t="shared" si="144"/>
        <v/>
      </c>
      <c r="V154" t="str">
        <f t="shared" si="145"/>
        <v/>
      </c>
      <c r="W154" t="str">
        <f t="shared" si="146"/>
        <v/>
      </c>
      <c r="X154" t="str">
        <f t="shared" si="147"/>
        <v/>
      </c>
      <c r="Y154" t="str">
        <f t="shared" si="148"/>
        <v/>
      </c>
      <c r="Z154" t="str">
        <f t="shared" si="149"/>
        <v/>
      </c>
      <c r="AA154" t="str">
        <f t="shared" si="150"/>
        <v/>
      </c>
      <c r="AB154" t="str">
        <f t="shared" si="151"/>
        <v/>
      </c>
      <c r="AC154" t="str">
        <f t="shared" si="152"/>
        <v/>
      </c>
      <c r="AD154" t="str">
        <f t="shared" si="153"/>
        <v/>
      </c>
      <c r="AE154" t="str">
        <f t="shared" si="154"/>
        <v/>
      </c>
      <c r="AF154" t="str">
        <f t="shared" si="155"/>
        <v/>
      </c>
    </row>
    <row r="155" spans="11:32" ht="14.25" customHeight="1">
      <c r="K155">
        <v>23</v>
      </c>
      <c r="L155" s="22" t="str">
        <f t="shared" si="157"/>
        <v/>
      </c>
      <c r="M155">
        <v>23</v>
      </c>
      <c r="N155" s="22" t="str">
        <f>IF(M155&lt;=M$132,VLOOKUP(M155,申込一覧表!$BF$68:$BJ$127,5,0),"")</f>
        <v/>
      </c>
      <c r="U155" t="str">
        <f t="shared" si="144"/>
        <v/>
      </c>
      <c r="V155" t="str">
        <f t="shared" si="145"/>
        <v/>
      </c>
      <c r="W155" t="str">
        <f t="shared" si="146"/>
        <v/>
      </c>
      <c r="X155" t="str">
        <f t="shared" si="147"/>
        <v/>
      </c>
      <c r="Y155" t="str">
        <f t="shared" si="148"/>
        <v/>
      </c>
      <c r="Z155" t="str">
        <f t="shared" si="149"/>
        <v/>
      </c>
      <c r="AA155" t="str">
        <f t="shared" si="150"/>
        <v/>
      </c>
      <c r="AB155" t="str">
        <f t="shared" si="151"/>
        <v/>
      </c>
      <c r="AC155" t="str">
        <f t="shared" si="152"/>
        <v/>
      </c>
      <c r="AD155" t="str">
        <f t="shared" si="153"/>
        <v/>
      </c>
      <c r="AE155" t="str">
        <f t="shared" si="154"/>
        <v/>
      </c>
      <c r="AF155" t="str">
        <f t="shared" si="155"/>
        <v/>
      </c>
    </row>
    <row r="156" spans="11:32" ht="14.25" customHeight="1">
      <c r="K156">
        <v>24</v>
      </c>
      <c r="L156" s="22" t="str">
        <f t="shared" si="157"/>
        <v/>
      </c>
      <c r="M156">
        <v>24</v>
      </c>
      <c r="N156" s="22" t="str">
        <f>IF(M156&lt;=M$132,VLOOKUP(M156,申込一覧表!$BF$68:$BJ$127,5,0),"")</f>
        <v/>
      </c>
      <c r="U156" t="str">
        <f t="shared" ref="U156:U190" si="158">IF(F156="","",VLOOKUP(F156,$N$7:$O$131,2,0))</f>
        <v/>
      </c>
      <c r="V156" t="str">
        <f t="shared" ref="V156:V190" si="159">IF(G156="","",VLOOKUP(G156,$N$7:$O$131,2,0))</f>
        <v/>
      </c>
      <c r="W156" t="str">
        <f t="shared" ref="W156:W190" si="160">IF(H156="","",VLOOKUP(H156,$N$7:$O$131,2,0))</f>
        <v/>
      </c>
      <c r="X156" t="str">
        <f t="shared" ref="X156:X190" si="161">IF(I156="","",VLOOKUP(I156,$N$7:$O$131,2,0))</f>
        <v/>
      </c>
      <c r="Y156" t="str">
        <f t="shared" ref="Y156:Y190" si="162">IF(F156="","",VLOOKUP(F156,$N$7:$P$131,3,0))</f>
        <v/>
      </c>
      <c r="Z156" t="str">
        <f t="shared" ref="Z156:Z190" si="163">IF(G156="","",VLOOKUP(G156,$N$7:$P$131,3,0))</f>
        <v/>
      </c>
      <c r="AA156" t="str">
        <f t="shared" ref="AA156:AA190" si="164">IF(H156="","",VLOOKUP(H156,$N$7:$P$131,3,0))</f>
        <v/>
      </c>
      <c r="AB156" t="str">
        <f t="shared" ref="AB156:AB190" si="165">IF(I156="","",VLOOKUP(I156,$N$7:$P$131,3,0))</f>
        <v/>
      </c>
      <c r="AC156" t="str">
        <f t="shared" ref="AC156:AC190" si="166">IF(F156="","",VLOOKUP(F156,$N$7:$T$131,7,0))</f>
        <v/>
      </c>
      <c r="AD156" t="str">
        <f t="shared" ref="AD156:AD190" si="167">IF(G156="","",VLOOKUP(G156,$N$7:$T$131,7,0))</f>
        <v/>
      </c>
      <c r="AE156" t="str">
        <f t="shared" ref="AE156:AE190" si="168">IF(H156="","",VLOOKUP(H156,$N$7:$T$131,7,0))</f>
        <v/>
      </c>
      <c r="AF156" t="str">
        <f t="shared" ref="AF156:AF190" si="169">IF(I156="","",VLOOKUP(I156,$N$7:$T$131,7,0))</f>
        <v/>
      </c>
    </row>
    <row r="157" spans="11:32" ht="14.25" customHeight="1">
      <c r="K157">
        <v>25</v>
      </c>
      <c r="L157" s="22" t="str">
        <f t="shared" si="157"/>
        <v/>
      </c>
      <c r="M157">
        <v>25</v>
      </c>
      <c r="N157" s="22" t="str">
        <f>IF(M157&lt;=M$132,VLOOKUP(M157,申込一覧表!$BF$68:$BJ$127,5,0),"")</f>
        <v/>
      </c>
      <c r="U157" t="str">
        <f t="shared" si="158"/>
        <v/>
      </c>
      <c r="V157" t="str">
        <f t="shared" si="159"/>
        <v/>
      </c>
      <c r="W157" t="str">
        <f t="shared" si="160"/>
        <v/>
      </c>
      <c r="X157" t="str">
        <f t="shared" si="161"/>
        <v/>
      </c>
      <c r="Y157" t="str">
        <f t="shared" si="162"/>
        <v/>
      </c>
      <c r="Z157" t="str">
        <f t="shared" si="163"/>
        <v/>
      </c>
      <c r="AA157" t="str">
        <f t="shared" si="164"/>
        <v/>
      </c>
      <c r="AB157" t="str">
        <f t="shared" si="165"/>
        <v/>
      </c>
      <c r="AC157" t="str">
        <f t="shared" si="166"/>
        <v/>
      </c>
      <c r="AD157" t="str">
        <f t="shared" si="167"/>
        <v/>
      </c>
      <c r="AE157" t="str">
        <f t="shared" si="168"/>
        <v/>
      </c>
      <c r="AF157" t="str">
        <f t="shared" si="169"/>
        <v/>
      </c>
    </row>
    <row r="158" spans="11:32" ht="14.25" customHeight="1">
      <c r="K158">
        <v>26</v>
      </c>
      <c r="L158" s="22" t="str">
        <f t="shared" si="157"/>
        <v/>
      </c>
      <c r="M158">
        <v>26</v>
      </c>
      <c r="N158" s="22" t="str">
        <f>IF(M158&lt;=M$132,VLOOKUP(M158,申込一覧表!$BF$68:$BJ$127,5,0),"")</f>
        <v/>
      </c>
      <c r="U158" t="str">
        <f t="shared" si="158"/>
        <v/>
      </c>
      <c r="V158" t="str">
        <f t="shared" si="159"/>
        <v/>
      </c>
      <c r="W158" t="str">
        <f t="shared" si="160"/>
        <v/>
      </c>
      <c r="X158" t="str">
        <f t="shared" si="161"/>
        <v/>
      </c>
      <c r="Y158" t="str">
        <f t="shared" si="162"/>
        <v/>
      </c>
      <c r="Z158" t="str">
        <f t="shared" si="163"/>
        <v/>
      </c>
      <c r="AA158" t="str">
        <f t="shared" si="164"/>
        <v/>
      </c>
      <c r="AB158" t="str">
        <f t="shared" si="165"/>
        <v/>
      </c>
      <c r="AC158" t="str">
        <f t="shared" si="166"/>
        <v/>
      </c>
      <c r="AD158" t="str">
        <f t="shared" si="167"/>
        <v/>
      </c>
      <c r="AE158" t="str">
        <f t="shared" si="168"/>
        <v/>
      </c>
      <c r="AF158" t="str">
        <f t="shared" si="169"/>
        <v/>
      </c>
    </row>
    <row r="159" spans="11:32" ht="14.25" customHeight="1">
      <c r="K159">
        <v>27</v>
      </c>
      <c r="L159" s="22" t="str">
        <f t="shared" si="157"/>
        <v/>
      </c>
      <c r="M159">
        <v>27</v>
      </c>
      <c r="N159" s="22" t="str">
        <f>IF(M159&lt;=M$132,VLOOKUP(M159,申込一覧表!$BF$68:$BJ$127,5,0),"")</f>
        <v/>
      </c>
      <c r="U159" t="str">
        <f t="shared" si="158"/>
        <v/>
      </c>
      <c r="V159" t="str">
        <f t="shared" si="159"/>
        <v/>
      </c>
      <c r="W159" t="str">
        <f t="shared" si="160"/>
        <v/>
      </c>
      <c r="X159" t="str">
        <f t="shared" si="161"/>
        <v/>
      </c>
      <c r="Y159" t="str">
        <f t="shared" si="162"/>
        <v/>
      </c>
      <c r="Z159" t="str">
        <f t="shared" si="163"/>
        <v/>
      </c>
      <c r="AA159" t="str">
        <f t="shared" si="164"/>
        <v/>
      </c>
      <c r="AB159" t="str">
        <f t="shared" si="165"/>
        <v/>
      </c>
      <c r="AC159" t="str">
        <f t="shared" si="166"/>
        <v/>
      </c>
      <c r="AD159" t="str">
        <f t="shared" si="167"/>
        <v/>
      </c>
      <c r="AE159" t="str">
        <f t="shared" si="168"/>
        <v/>
      </c>
      <c r="AF159" t="str">
        <f t="shared" si="169"/>
        <v/>
      </c>
    </row>
    <row r="160" spans="11:32" ht="14.25" customHeight="1">
      <c r="K160">
        <v>28</v>
      </c>
      <c r="L160" s="22" t="str">
        <f t="shared" si="157"/>
        <v/>
      </c>
      <c r="M160">
        <v>28</v>
      </c>
      <c r="N160" s="22" t="str">
        <f>IF(M160&lt;=M$132,VLOOKUP(M160,申込一覧表!$BF$68:$BJ$127,5,0),"")</f>
        <v/>
      </c>
      <c r="U160" t="str">
        <f t="shared" si="158"/>
        <v/>
      </c>
      <c r="V160" t="str">
        <f t="shared" si="159"/>
        <v/>
      </c>
      <c r="W160" t="str">
        <f t="shared" si="160"/>
        <v/>
      </c>
      <c r="X160" t="str">
        <f t="shared" si="161"/>
        <v/>
      </c>
      <c r="Y160" t="str">
        <f t="shared" si="162"/>
        <v/>
      </c>
      <c r="Z160" t="str">
        <f t="shared" si="163"/>
        <v/>
      </c>
      <c r="AA160" t="str">
        <f t="shared" si="164"/>
        <v/>
      </c>
      <c r="AB160" t="str">
        <f t="shared" si="165"/>
        <v/>
      </c>
      <c r="AC160" t="str">
        <f t="shared" si="166"/>
        <v/>
      </c>
      <c r="AD160" t="str">
        <f t="shared" si="167"/>
        <v/>
      </c>
      <c r="AE160" t="str">
        <f t="shared" si="168"/>
        <v/>
      </c>
      <c r="AF160" t="str">
        <f t="shared" si="169"/>
        <v/>
      </c>
    </row>
    <row r="161" spans="11:32" ht="14.25" customHeight="1">
      <c r="K161">
        <v>29</v>
      </c>
      <c r="L161" s="22" t="str">
        <f t="shared" si="157"/>
        <v/>
      </c>
      <c r="M161">
        <v>29</v>
      </c>
      <c r="N161" s="22" t="str">
        <f>IF(M161&lt;=M$132,VLOOKUP(M161,申込一覧表!$BF$68:$BJ$127,5,0),"")</f>
        <v/>
      </c>
      <c r="U161" t="str">
        <f t="shared" si="158"/>
        <v/>
      </c>
      <c r="V161" t="str">
        <f t="shared" si="159"/>
        <v/>
      </c>
      <c r="W161" t="str">
        <f t="shared" si="160"/>
        <v/>
      </c>
      <c r="X161" t="str">
        <f t="shared" si="161"/>
        <v/>
      </c>
      <c r="Y161" t="str">
        <f t="shared" si="162"/>
        <v/>
      </c>
      <c r="Z161" t="str">
        <f t="shared" si="163"/>
        <v/>
      </c>
      <c r="AA161" t="str">
        <f t="shared" si="164"/>
        <v/>
      </c>
      <c r="AB161" t="str">
        <f t="shared" si="165"/>
        <v/>
      </c>
      <c r="AC161" t="str">
        <f t="shared" si="166"/>
        <v/>
      </c>
      <c r="AD161" t="str">
        <f t="shared" si="167"/>
        <v/>
      </c>
      <c r="AE161" t="str">
        <f t="shared" si="168"/>
        <v/>
      </c>
      <c r="AF161" t="str">
        <f t="shared" si="169"/>
        <v/>
      </c>
    </row>
    <row r="162" spans="11:32" ht="14.25" customHeight="1">
      <c r="K162">
        <v>30</v>
      </c>
      <c r="L162" s="22" t="str">
        <f t="shared" si="157"/>
        <v/>
      </c>
      <c r="M162">
        <v>30</v>
      </c>
      <c r="N162" s="22" t="str">
        <f>IF(M162&lt;=M$132,VLOOKUP(M162,申込一覧表!$BF$68:$BJ$127,5,0),"")</f>
        <v/>
      </c>
      <c r="U162" t="str">
        <f t="shared" si="158"/>
        <v/>
      </c>
      <c r="V162" t="str">
        <f t="shared" si="159"/>
        <v/>
      </c>
      <c r="W162" t="str">
        <f t="shared" si="160"/>
        <v/>
      </c>
      <c r="X162" t="str">
        <f t="shared" si="161"/>
        <v/>
      </c>
      <c r="Y162" t="str">
        <f t="shared" si="162"/>
        <v/>
      </c>
      <c r="Z162" t="str">
        <f t="shared" si="163"/>
        <v/>
      </c>
      <c r="AA162" t="str">
        <f t="shared" si="164"/>
        <v/>
      </c>
      <c r="AB162" t="str">
        <f t="shared" si="165"/>
        <v/>
      </c>
      <c r="AC162" t="str">
        <f t="shared" si="166"/>
        <v/>
      </c>
      <c r="AD162" t="str">
        <f t="shared" si="167"/>
        <v/>
      </c>
      <c r="AE162" t="str">
        <f t="shared" si="168"/>
        <v/>
      </c>
      <c r="AF162" t="str">
        <f t="shared" si="169"/>
        <v/>
      </c>
    </row>
    <row r="163" spans="11:32" ht="14.25" customHeight="1">
      <c r="K163">
        <v>31</v>
      </c>
      <c r="L163" s="22" t="str">
        <f t="shared" si="157"/>
        <v/>
      </c>
      <c r="M163">
        <v>31</v>
      </c>
      <c r="N163" s="22" t="str">
        <f>IF(M163&lt;=M$132,VLOOKUP(M163,申込一覧表!$BF$68:$BJ$127,5,0),"")</f>
        <v/>
      </c>
      <c r="U163" t="str">
        <f t="shared" si="158"/>
        <v/>
      </c>
      <c r="V163" t="str">
        <f t="shared" si="159"/>
        <v/>
      </c>
      <c r="W163" t="str">
        <f t="shared" si="160"/>
        <v/>
      </c>
      <c r="X163" t="str">
        <f t="shared" si="161"/>
        <v/>
      </c>
      <c r="Y163" t="str">
        <f t="shared" si="162"/>
        <v/>
      </c>
      <c r="Z163" t="str">
        <f t="shared" si="163"/>
        <v/>
      </c>
      <c r="AA163" t="str">
        <f t="shared" si="164"/>
        <v/>
      </c>
      <c r="AB163" t="str">
        <f t="shared" si="165"/>
        <v/>
      </c>
      <c r="AC163" t="str">
        <f t="shared" si="166"/>
        <v/>
      </c>
      <c r="AD163" t="str">
        <f t="shared" si="167"/>
        <v/>
      </c>
      <c r="AE163" t="str">
        <f t="shared" si="168"/>
        <v/>
      </c>
      <c r="AF163" t="str">
        <f t="shared" si="169"/>
        <v/>
      </c>
    </row>
    <row r="164" spans="11:32" ht="14.25" customHeight="1">
      <c r="K164">
        <v>32</v>
      </c>
      <c r="L164" s="22" t="str">
        <f t="shared" si="157"/>
        <v/>
      </c>
      <c r="M164">
        <v>32</v>
      </c>
      <c r="N164" s="22" t="str">
        <f>IF(M164&lt;=M$132,VLOOKUP(M164,申込一覧表!$BF$68:$BJ$127,5,0),"")</f>
        <v/>
      </c>
      <c r="U164" t="str">
        <f t="shared" si="158"/>
        <v/>
      </c>
      <c r="V164" t="str">
        <f t="shared" si="159"/>
        <v/>
      </c>
      <c r="W164" t="str">
        <f t="shared" si="160"/>
        <v/>
      </c>
      <c r="X164" t="str">
        <f t="shared" si="161"/>
        <v/>
      </c>
      <c r="Y164" t="str">
        <f t="shared" si="162"/>
        <v/>
      </c>
      <c r="Z164" t="str">
        <f t="shared" si="163"/>
        <v/>
      </c>
      <c r="AA164" t="str">
        <f t="shared" si="164"/>
        <v/>
      </c>
      <c r="AB164" t="str">
        <f t="shared" si="165"/>
        <v/>
      </c>
      <c r="AC164" t="str">
        <f t="shared" si="166"/>
        <v/>
      </c>
      <c r="AD164" t="str">
        <f t="shared" si="167"/>
        <v/>
      </c>
      <c r="AE164" t="str">
        <f t="shared" si="168"/>
        <v/>
      </c>
      <c r="AF164" t="str">
        <f t="shared" si="169"/>
        <v/>
      </c>
    </row>
    <row r="165" spans="11:32" ht="14.25" customHeight="1">
      <c r="K165">
        <v>33</v>
      </c>
      <c r="L165" s="22" t="str">
        <f t="shared" si="157"/>
        <v/>
      </c>
      <c r="M165">
        <v>33</v>
      </c>
      <c r="N165" s="22" t="str">
        <f>IF(M165&lt;=M$132,VLOOKUP(M165,申込一覧表!$BF$68:$BJ$127,5,0),"")</f>
        <v/>
      </c>
      <c r="U165" t="str">
        <f t="shared" si="158"/>
        <v/>
      </c>
      <c r="V165" t="str">
        <f t="shared" si="159"/>
        <v/>
      </c>
      <c r="W165" t="str">
        <f t="shared" si="160"/>
        <v/>
      </c>
      <c r="X165" t="str">
        <f t="shared" si="161"/>
        <v/>
      </c>
      <c r="Y165" t="str">
        <f t="shared" si="162"/>
        <v/>
      </c>
      <c r="Z165" t="str">
        <f t="shared" si="163"/>
        <v/>
      </c>
      <c r="AA165" t="str">
        <f t="shared" si="164"/>
        <v/>
      </c>
      <c r="AB165" t="str">
        <f t="shared" si="165"/>
        <v/>
      </c>
      <c r="AC165" t="str">
        <f t="shared" si="166"/>
        <v/>
      </c>
      <c r="AD165" t="str">
        <f t="shared" si="167"/>
        <v/>
      </c>
      <c r="AE165" t="str">
        <f t="shared" si="168"/>
        <v/>
      </c>
      <c r="AF165" t="str">
        <f t="shared" si="169"/>
        <v/>
      </c>
    </row>
    <row r="166" spans="11:32" ht="14.25" customHeight="1">
      <c r="K166">
        <v>34</v>
      </c>
      <c r="L166" s="22" t="str">
        <f t="shared" si="157"/>
        <v/>
      </c>
      <c r="M166">
        <v>34</v>
      </c>
      <c r="N166" s="22" t="str">
        <f>IF(M166&lt;=M$132,VLOOKUP(M166,申込一覧表!$BF$68:$BJ$127,5,0),"")</f>
        <v/>
      </c>
      <c r="U166" t="str">
        <f t="shared" si="158"/>
        <v/>
      </c>
      <c r="V166" t="str">
        <f t="shared" si="159"/>
        <v/>
      </c>
      <c r="W166" t="str">
        <f t="shared" si="160"/>
        <v/>
      </c>
      <c r="X166" t="str">
        <f t="shared" si="161"/>
        <v/>
      </c>
      <c r="Y166" t="str">
        <f t="shared" si="162"/>
        <v/>
      </c>
      <c r="Z166" t="str">
        <f t="shared" si="163"/>
        <v/>
      </c>
      <c r="AA166" t="str">
        <f t="shared" si="164"/>
        <v/>
      </c>
      <c r="AB166" t="str">
        <f t="shared" si="165"/>
        <v/>
      </c>
      <c r="AC166" t="str">
        <f t="shared" si="166"/>
        <v/>
      </c>
      <c r="AD166" t="str">
        <f t="shared" si="167"/>
        <v/>
      </c>
      <c r="AE166" t="str">
        <f t="shared" si="168"/>
        <v/>
      </c>
      <c r="AF166" t="str">
        <f t="shared" si="169"/>
        <v/>
      </c>
    </row>
    <row r="167" spans="11:32" ht="14.25" customHeight="1">
      <c r="K167">
        <v>35</v>
      </c>
      <c r="L167" s="22" t="str">
        <f t="shared" si="157"/>
        <v/>
      </c>
      <c r="M167">
        <v>35</v>
      </c>
      <c r="N167" s="22" t="str">
        <f>IF(M167&lt;=M$132,VLOOKUP(M167,申込一覧表!$BF$68:$BJ$127,5,0),"")</f>
        <v/>
      </c>
      <c r="U167" t="str">
        <f t="shared" si="158"/>
        <v/>
      </c>
      <c r="V167" t="str">
        <f t="shared" si="159"/>
        <v/>
      </c>
      <c r="W167" t="str">
        <f t="shared" si="160"/>
        <v/>
      </c>
      <c r="X167" t="str">
        <f t="shared" si="161"/>
        <v/>
      </c>
      <c r="Y167" t="str">
        <f t="shared" si="162"/>
        <v/>
      </c>
      <c r="Z167" t="str">
        <f t="shared" si="163"/>
        <v/>
      </c>
      <c r="AA167" t="str">
        <f t="shared" si="164"/>
        <v/>
      </c>
      <c r="AB167" t="str">
        <f t="shared" si="165"/>
        <v/>
      </c>
      <c r="AC167" t="str">
        <f t="shared" si="166"/>
        <v/>
      </c>
      <c r="AD167" t="str">
        <f t="shared" si="167"/>
        <v/>
      </c>
      <c r="AE167" t="str">
        <f t="shared" si="168"/>
        <v/>
      </c>
      <c r="AF167" t="str">
        <f t="shared" si="169"/>
        <v/>
      </c>
    </row>
    <row r="168" spans="11:32" ht="14.25" customHeight="1">
      <c r="K168">
        <v>36</v>
      </c>
      <c r="L168" s="22" t="str">
        <f t="shared" si="157"/>
        <v/>
      </c>
      <c r="M168">
        <v>36</v>
      </c>
      <c r="N168" s="22" t="str">
        <f>IF(M168&lt;=M$132,VLOOKUP(M168,申込一覧表!$BF$68:$BJ$127,5,0),"")</f>
        <v/>
      </c>
      <c r="U168" t="str">
        <f t="shared" si="158"/>
        <v/>
      </c>
      <c r="V168" t="str">
        <f t="shared" si="159"/>
        <v/>
      </c>
      <c r="W168" t="str">
        <f t="shared" si="160"/>
        <v/>
      </c>
      <c r="X168" t="str">
        <f t="shared" si="161"/>
        <v/>
      </c>
      <c r="Y168" t="str">
        <f t="shared" si="162"/>
        <v/>
      </c>
      <c r="Z168" t="str">
        <f t="shared" si="163"/>
        <v/>
      </c>
      <c r="AA168" t="str">
        <f t="shared" si="164"/>
        <v/>
      </c>
      <c r="AB168" t="str">
        <f t="shared" si="165"/>
        <v/>
      </c>
      <c r="AC168" t="str">
        <f t="shared" si="166"/>
        <v/>
      </c>
      <c r="AD168" t="str">
        <f t="shared" si="167"/>
        <v/>
      </c>
      <c r="AE168" t="str">
        <f t="shared" si="168"/>
        <v/>
      </c>
      <c r="AF168" t="str">
        <f t="shared" si="169"/>
        <v/>
      </c>
    </row>
    <row r="169" spans="11:32" ht="14.25" customHeight="1">
      <c r="K169">
        <v>37</v>
      </c>
      <c r="L169" s="22" t="str">
        <f t="shared" si="157"/>
        <v/>
      </c>
      <c r="M169">
        <v>37</v>
      </c>
      <c r="N169" s="22" t="str">
        <f>IF(M169&lt;=M$132,VLOOKUP(M169,申込一覧表!$BF$68:$BJ$127,5,0),"")</f>
        <v/>
      </c>
      <c r="U169" t="str">
        <f t="shared" si="158"/>
        <v/>
      </c>
      <c r="V169" t="str">
        <f t="shared" si="159"/>
        <v/>
      </c>
      <c r="W169" t="str">
        <f t="shared" si="160"/>
        <v/>
      </c>
      <c r="X169" t="str">
        <f t="shared" si="161"/>
        <v/>
      </c>
      <c r="Y169" t="str">
        <f t="shared" si="162"/>
        <v/>
      </c>
      <c r="Z169" t="str">
        <f t="shared" si="163"/>
        <v/>
      </c>
      <c r="AA169" t="str">
        <f t="shared" si="164"/>
        <v/>
      </c>
      <c r="AB169" t="str">
        <f t="shared" si="165"/>
        <v/>
      </c>
      <c r="AC169" t="str">
        <f t="shared" si="166"/>
        <v/>
      </c>
      <c r="AD169" t="str">
        <f t="shared" si="167"/>
        <v/>
      </c>
      <c r="AE169" t="str">
        <f t="shared" si="168"/>
        <v/>
      </c>
      <c r="AF169" t="str">
        <f t="shared" si="169"/>
        <v/>
      </c>
    </row>
    <row r="170" spans="11:32" ht="14.25" customHeight="1">
      <c r="K170">
        <v>38</v>
      </c>
      <c r="L170" s="22" t="str">
        <f t="shared" si="157"/>
        <v/>
      </c>
      <c r="M170">
        <v>38</v>
      </c>
      <c r="N170" s="22" t="str">
        <f>IF(M170&lt;=M$132,VLOOKUP(M170,申込一覧表!$BF$68:$BJ$127,5,0),"")</f>
        <v/>
      </c>
      <c r="U170" t="str">
        <f t="shared" si="158"/>
        <v/>
      </c>
      <c r="V170" t="str">
        <f t="shared" si="159"/>
        <v/>
      </c>
      <c r="W170" t="str">
        <f t="shared" si="160"/>
        <v/>
      </c>
      <c r="X170" t="str">
        <f t="shared" si="161"/>
        <v/>
      </c>
      <c r="Y170" t="str">
        <f t="shared" si="162"/>
        <v/>
      </c>
      <c r="Z170" t="str">
        <f t="shared" si="163"/>
        <v/>
      </c>
      <c r="AA170" t="str">
        <f t="shared" si="164"/>
        <v/>
      </c>
      <c r="AB170" t="str">
        <f t="shared" si="165"/>
        <v/>
      </c>
      <c r="AC170" t="str">
        <f t="shared" si="166"/>
        <v/>
      </c>
      <c r="AD170" t="str">
        <f t="shared" si="167"/>
        <v/>
      </c>
      <c r="AE170" t="str">
        <f t="shared" si="168"/>
        <v/>
      </c>
      <c r="AF170" t="str">
        <f t="shared" si="169"/>
        <v/>
      </c>
    </row>
    <row r="171" spans="11:32" ht="14.25" customHeight="1">
      <c r="K171">
        <v>39</v>
      </c>
      <c r="L171" s="22" t="str">
        <f t="shared" si="157"/>
        <v/>
      </c>
      <c r="M171">
        <v>39</v>
      </c>
      <c r="N171" s="22" t="str">
        <f>IF(M171&lt;=M$132,VLOOKUP(M171,申込一覧表!$BF$68:$BJ$127,5,0),"")</f>
        <v/>
      </c>
      <c r="U171" t="str">
        <f t="shared" si="158"/>
        <v/>
      </c>
      <c r="V171" t="str">
        <f t="shared" si="159"/>
        <v/>
      </c>
      <c r="W171" t="str">
        <f t="shared" si="160"/>
        <v/>
      </c>
      <c r="X171" t="str">
        <f t="shared" si="161"/>
        <v/>
      </c>
      <c r="Y171" t="str">
        <f t="shared" si="162"/>
        <v/>
      </c>
      <c r="Z171" t="str">
        <f t="shared" si="163"/>
        <v/>
      </c>
      <c r="AA171" t="str">
        <f t="shared" si="164"/>
        <v/>
      </c>
      <c r="AB171" t="str">
        <f t="shared" si="165"/>
        <v/>
      </c>
      <c r="AC171" t="str">
        <f t="shared" si="166"/>
        <v/>
      </c>
      <c r="AD171" t="str">
        <f t="shared" si="167"/>
        <v/>
      </c>
      <c r="AE171" t="str">
        <f t="shared" si="168"/>
        <v/>
      </c>
      <c r="AF171" t="str">
        <f t="shared" si="169"/>
        <v/>
      </c>
    </row>
    <row r="172" spans="11:32" ht="14.25" customHeight="1">
      <c r="K172">
        <v>40</v>
      </c>
      <c r="L172" s="22" t="str">
        <f t="shared" si="157"/>
        <v/>
      </c>
      <c r="M172">
        <v>40</v>
      </c>
      <c r="N172" s="22" t="str">
        <f>IF(M172&lt;=M$132,VLOOKUP(M172,申込一覧表!$BF$68:$BJ$127,5,0),"")</f>
        <v/>
      </c>
      <c r="U172" t="str">
        <f t="shared" si="158"/>
        <v/>
      </c>
      <c r="V172" t="str">
        <f t="shared" si="159"/>
        <v/>
      </c>
      <c r="W172" t="str">
        <f t="shared" si="160"/>
        <v/>
      </c>
      <c r="X172" t="str">
        <f t="shared" si="161"/>
        <v/>
      </c>
      <c r="Y172" t="str">
        <f t="shared" si="162"/>
        <v/>
      </c>
      <c r="Z172" t="str">
        <f t="shared" si="163"/>
        <v/>
      </c>
      <c r="AA172" t="str">
        <f t="shared" si="164"/>
        <v/>
      </c>
      <c r="AB172" t="str">
        <f t="shared" si="165"/>
        <v/>
      </c>
      <c r="AC172" t="str">
        <f t="shared" si="166"/>
        <v/>
      </c>
      <c r="AD172" t="str">
        <f t="shared" si="167"/>
        <v/>
      </c>
      <c r="AE172" t="str">
        <f t="shared" si="168"/>
        <v/>
      </c>
      <c r="AF172" t="str">
        <f t="shared" si="169"/>
        <v/>
      </c>
    </row>
    <row r="173" spans="11:32" ht="14.25" customHeight="1">
      <c r="K173">
        <v>41</v>
      </c>
      <c r="L173" s="22" t="str">
        <f t="shared" si="157"/>
        <v/>
      </c>
      <c r="M173">
        <v>41</v>
      </c>
      <c r="N173" s="22" t="str">
        <f>IF(M173&lt;=M$132,VLOOKUP(M173,申込一覧表!$BF$68:$BJ$127,5,0),"")</f>
        <v/>
      </c>
      <c r="U173" t="str">
        <f t="shared" si="158"/>
        <v/>
      </c>
      <c r="V173" t="str">
        <f t="shared" si="159"/>
        <v/>
      </c>
      <c r="W173" t="str">
        <f t="shared" si="160"/>
        <v/>
      </c>
      <c r="X173" t="str">
        <f t="shared" si="161"/>
        <v/>
      </c>
      <c r="Y173" t="str">
        <f t="shared" si="162"/>
        <v/>
      </c>
      <c r="Z173" t="str">
        <f t="shared" si="163"/>
        <v/>
      </c>
      <c r="AA173" t="str">
        <f t="shared" si="164"/>
        <v/>
      </c>
      <c r="AB173" t="str">
        <f t="shared" si="165"/>
        <v/>
      </c>
      <c r="AC173" t="str">
        <f t="shared" si="166"/>
        <v/>
      </c>
      <c r="AD173" t="str">
        <f t="shared" si="167"/>
        <v/>
      </c>
      <c r="AE173" t="str">
        <f t="shared" si="168"/>
        <v/>
      </c>
      <c r="AF173" t="str">
        <f t="shared" si="169"/>
        <v/>
      </c>
    </row>
    <row r="174" spans="11:32" ht="14.25" customHeight="1">
      <c r="K174">
        <v>42</v>
      </c>
      <c r="L174" s="22" t="str">
        <f t="shared" si="157"/>
        <v/>
      </c>
      <c r="M174">
        <v>42</v>
      </c>
      <c r="N174" s="22" t="str">
        <f>IF(M174&lt;=M$132,VLOOKUP(M174,申込一覧表!$BF$68:$BJ$127,5,0),"")</f>
        <v/>
      </c>
      <c r="U174" t="str">
        <f t="shared" si="158"/>
        <v/>
      </c>
      <c r="V174" t="str">
        <f t="shared" si="159"/>
        <v/>
      </c>
      <c r="W174" t="str">
        <f t="shared" si="160"/>
        <v/>
      </c>
      <c r="X174" t="str">
        <f t="shared" si="161"/>
        <v/>
      </c>
      <c r="Y174" t="str">
        <f t="shared" si="162"/>
        <v/>
      </c>
      <c r="Z174" t="str">
        <f t="shared" si="163"/>
        <v/>
      </c>
      <c r="AA174" t="str">
        <f t="shared" si="164"/>
        <v/>
      </c>
      <c r="AB174" t="str">
        <f t="shared" si="165"/>
        <v/>
      </c>
      <c r="AC174" t="str">
        <f t="shared" si="166"/>
        <v/>
      </c>
      <c r="AD174" t="str">
        <f t="shared" si="167"/>
        <v/>
      </c>
      <c r="AE174" t="str">
        <f t="shared" si="168"/>
        <v/>
      </c>
      <c r="AF174" t="str">
        <f t="shared" si="169"/>
        <v/>
      </c>
    </row>
    <row r="175" spans="11:32" ht="14.25" customHeight="1">
      <c r="K175">
        <v>43</v>
      </c>
      <c r="L175" s="22" t="str">
        <f t="shared" si="157"/>
        <v/>
      </c>
      <c r="M175">
        <v>43</v>
      </c>
      <c r="N175" s="22" t="str">
        <f>IF(M175&lt;=M$132,VLOOKUP(M175,申込一覧表!$BF$68:$BJ$127,5,0),"")</f>
        <v/>
      </c>
      <c r="U175" t="str">
        <f t="shared" si="158"/>
        <v/>
      </c>
      <c r="V175" t="str">
        <f t="shared" si="159"/>
        <v/>
      </c>
      <c r="W175" t="str">
        <f t="shared" si="160"/>
        <v/>
      </c>
      <c r="X175" t="str">
        <f t="shared" si="161"/>
        <v/>
      </c>
      <c r="Y175" t="str">
        <f t="shared" si="162"/>
        <v/>
      </c>
      <c r="Z175" t="str">
        <f t="shared" si="163"/>
        <v/>
      </c>
      <c r="AA175" t="str">
        <f t="shared" si="164"/>
        <v/>
      </c>
      <c r="AB175" t="str">
        <f t="shared" si="165"/>
        <v/>
      </c>
      <c r="AC175" t="str">
        <f t="shared" si="166"/>
        <v/>
      </c>
      <c r="AD175" t="str">
        <f t="shared" si="167"/>
        <v/>
      </c>
      <c r="AE175" t="str">
        <f t="shared" si="168"/>
        <v/>
      </c>
      <c r="AF175" t="str">
        <f t="shared" si="169"/>
        <v/>
      </c>
    </row>
    <row r="176" spans="11:32" ht="14.25" customHeight="1">
      <c r="K176">
        <v>44</v>
      </c>
      <c r="L176" s="22" t="str">
        <f t="shared" si="157"/>
        <v/>
      </c>
      <c r="M176">
        <v>44</v>
      </c>
      <c r="N176" s="22" t="str">
        <f>IF(M176&lt;=M$132,VLOOKUP(M176,申込一覧表!$BF$68:$BJ$127,5,0),"")</f>
        <v/>
      </c>
      <c r="U176" t="str">
        <f t="shared" si="158"/>
        <v/>
      </c>
      <c r="V176" t="str">
        <f t="shared" si="159"/>
        <v/>
      </c>
      <c r="W176" t="str">
        <f t="shared" si="160"/>
        <v/>
      </c>
      <c r="X176" t="str">
        <f t="shared" si="161"/>
        <v/>
      </c>
      <c r="Y176" t="str">
        <f t="shared" si="162"/>
        <v/>
      </c>
      <c r="Z176" t="str">
        <f t="shared" si="163"/>
        <v/>
      </c>
      <c r="AA176" t="str">
        <f t="shared" si="164"/>
        <v/>
      </c>
      <c r="AB176" t="str">
        <f t="shared" si="165"/>
        <v/>
      </c>
      <c r="AC176" t="str">
        <f t="shared" si="166"/>
        <v/>
      </c>
      <c r="AD176" t="str">
        <f t="shared" si="167"/>
        <v/>
      </c>
      <c r="AE176" t="str">
        <f t="shared" si="168"/>
        <v/>
      </c>
      <c r="AF176" t="str">
        <f t="shared" si="169"/>
        <v/>
      </c>
    </row>
    <row r="177" spans="11:32" ht="14.25" customHeight="1">
      <c r="K177">
        <v>45</v>
      </c>
      <c r="L177" s="22" t="str">
        <f t="shared" si="157"/>
        <v/>
      </c>
      <c r="M177">
        <v>45</v>
      </c>
      <c r="N177" s="22" t="str">
        <f>IF(M177&lt;=M$132,VLOOKUP(M177,申込一覧表!$BF$68:$BJ$127,5,0),"")</f>
        <v/>
      </c>
      <c r="U177" t="str">
        <f t="shared" si="158"/>
        <v/>
      </c>
      <c r="V177" t="str">
        <f t="shared" si="159"/>
        <v/>
      </c>
      <c r="W177" t="str">
        <f t="shared" si="160"/>
        <v/>
      </c>
      <c r="X177" t="str">
        <f t="shared" si="161"/>
        <v/>
      </c>
      <c r="Y177" t="str">
        <f t="shared" si="162"/>
        <v/>
      </c>
      <c r="Z177" t="str">
        <f t="shared" si="163"/>
        <v/>
      </c>
      <c r="AA177" t="str">
        <f t="shared" si="164"/>
        <v/>
      </c>
      <c r="AB177" t="str">
        <f t="shared" si="165"/>
        <v/>
      </c>
      <c r="AC177" t="str">
        <f t="shared" si="166"/>
        <v/>
      </c>
      <c r="AD177" t="str">
        <f t="shared" si="167"/>
        <v/>
      </c>
      <c r="AE177" t="str">
        <f t="shared" si="168"/>
        <v/>
      </c>
      <c r="AF177" t="str">
        <f t="shared" si="169"/>
        <v/>
      </c>
    </row>
    <row r="178" spans="11:32" ht="14.25" customHeight="1">
      <c r="K178">
        <v>46</v>
      </c>
      <c r="L178" s="22" t="str">
        <f t="shared" si="157"/>
        <v/>
      </c>
      <c r="M178">
        <v>46</v>
      </c>
      <c r="N178" s="22" t="str">
        <f>IF(M178&lt;=M$132,VLOOKUP(M178,申込一覧表!$BF$68:$BJ$127,5,0),"")</f>
        <v/>
      </c>
      <c r="U178" t="str">
        <f t="shared" si="158"/>
        <v/>
      </c>
      <c r="V178" t="str">
        <f t="shared" si="159"/>
        <v/>
      </c>
      <c r="W178" t="str">
        <f t="shared" si="160"/>
        <v/>
      </c>
      <c r="X178" t="str">
        <f t="shared" si="161"/>
        <v/>
      </c>
      <c r="Y178" t="str">
        <f t="shared" si="162"/>
        <v/>
      </c>
      <c r="Z178" t="str">
        <f t="shared" si="163"/>
        <v/>
      </c>
      <c r="AA178" t="str">
        <f t="shared" si="164"/>
        <v/>
      </c>
      <c r="AB178" t="str">
        <f t="shared" si="165"/>
        <v/>
      </c>
      <c r="AC178" t="str">
        <f t="shared" si="166"/>
        <v/>
      </c>
      <c r="AD178" t="str">
        <f t="shared" si="167"/>
        <v/>
      </c>
      <c r="AE178" t="str">
        <f t="shared" si="168"/>
        <v/>
      </c>
      <c r="AF178" t="str">
        <f t="shared" si="169"/>
        <v/>
      </c>
    </row>
    <row r="179" spans="11:32" ht="14.25" customHeight="1">
      <c r="K179">
        <v>47</v>
      </c>
      <c r="L179" s="22" t="str">
        <f t="shared" si="157"/>
        <v/>
      </c>
      <c r="M179">
        <v>47</v>
      </c>
      <c r="N179" s="22" t="str">
        <f>IF(M179&lt;=M$132,VLOOKUP(M179,申込一覧表!$BF$68:$BJ$127,5,0),"")</f>
        <v/>
      </c>
      <c r="U179" t="str">
        <f t="shared" si="158"/>
        <v/>
      </c>
      <c r="V179" t="str">
        <f t="shared" si="159"/>
        <v/>
      </c>
      <c r="W179" t="str">
        <f t="shared" si="160"/>
        <v/>
      </c>
      <c r="X179" t="str">
        <f t="shared" si="161"/>
        <v/>
      </c>
      <c r="Y179" t="str">
        <f t="shared" si="162"/>
        <v/>
      </c>
      <c r="Z179" t="str">
        <f t="shared" si="163"/>
        <v/>
      </c>
      <c r="AA179" t="str">
        <f t="shared" si="164"/>
        <v/>
      </c>
      <c r="AB179" t="str">
        <f t="shared" si="165"/>
        <v/>
      </c>
      <c r="AC179" t="str">
        <f t="shared" si="166"/>
        <v/>
      </c>
      <c r="AD179" t="str">
        <f t="shared" si="167"/>
        <v/>
      </c>
      <c r="AE179" t="str">
        <f t="shared" si="168"/>
        <v/>
      </c>
      <c r="AF179" t="str">
        <f t="shared" si="169"/>
        <v/>
      </c>
    </row>
    <row r="180" spans="11:32" ht="14.25" customHeight="1">
      <c r="K180">
        <v>48</v>
      </c>
      <c r="L180" s="22" t="str">
        <f t="shared" si="157"/>
        <v/>
      </c>
      <c r="M180">
        <v>48</v>
      </c>
      <c r="N180" s="22" t="str">
        <f>IF(M180&lt;=M$132,VLOOKUP(M180,申込一覧表!$BF$68:$BJ$127,5,0),"")</f>
        <v/>
      </c>
      <c r="U180" t="str">
        <f t="shared" si="158"/>
        <v/>
      </c>
      <c r="V180" t="str">
        <f t="shared" si="159"/>
        <v/>
      </c>
      <c r="W180" t="str">
        <f t="shared" si="160"/>
        <v/>
      </c>
      <c r="X180" t="str">
        <f t="shared" si="161"/>
        <v/>
      </c>
      <c r="Y180" t="str">
        <f t="shared" si="162"/>
        <v/>
      </c>
      <c r="Z180" t="str">
        <f t="shared" si="163"/>
        <v/>
      </c>
      <c r="AA180" t="str">
        <f t="shared" si="164"/>
        <v/>
      </c>
      <c r="AB180" t="str">
        <f t="shared" si="165"/>
        <v/>
      </c>
      <c r="AC180" t="str">
        <f t="shared" si="166"/>
        <v/>
      </c>
      <c r="AD180" t="str">
        <f t="shared" si="167"/>
        <v/>
      </c>
      <c r="AE180" t="str">
        <f t="shared" si="168"/>
        <v/>
      </c>
      <c r="AF180" t="str">
        <f t="shared" si="169"/>
        <v/>
      </c>
    </row>
    <row r="181" spans="11:32" ht="14.25" customHeight="1">
      <c r="K181">
        <v>49</v>
      </c>
      <c r="L181" s="22" t="str">
        <f t="shared" si="157"/>
        <v/>
      </c>
      <c r="M181">
        <v>49</v>
      </c>
      <c r="N181" s="22" t="str">
        <f>IF(M181&lt;=M$132,VLOOKUP(M181,申込一覧表!$BF$68:$BJ$127,5,0),"")</f>
        <v/>
      </c>
      <c r="U181" t="str">
        <f t="shared" si="158"/>
        <v/>
      </c>
      <c r="V181" t="str">
        <f t="shared" si="159"/>
        <v/>
      </c>
      <c r="W181" t="str">
        <f t="shared" si="160"/>
        <v/>
      </c>
      <c r="X181" t="str">
        <f t="shared" si="161"/>
        <v/>
      </c>
      <c r="Y181" t="str">
        <f t="shared" si="162"/>
        <v/>
      </c>
      <c r="Z181" t="str">
        <f t="shared" si="163"/>
        <v/>
      </c>
      <c r="AA181" t="str">
        <f t="shared" si="164"/>
        <v/>
      </c>
      <c r="AB181" t="str">
        <f t="shared" si="165"/>
        <v/>
      </c>
      <c r="AC181" t="str">
        <f t="shared" si="166"/>
        <v/>
      </c>
      <c r="AD181" t="str">
        <f t="shared" si="167"/>
        <v/>
      </c>
      <c r="AE181" t="str">
        <f t="shared" si="168"/>
        <v/>
      </c>
      <c r="AF181" t="str">
        <f t="shared" si="169"/>
        <v/>
      </c>
    </row>
    <row r="182" spans="11:32" ht="14.25" customHeight="1">
      <c r="K182">
        <v>50</v>
      </c>
      <c r="L182" s="22" t="str">
        <f t="shared" si="157"/>
        <v/>
      </c>
      <c r="M182">
        <v>50</v>
      </c>
      <c r="N182" s="22" t="str">
        <f>IF(M182&lt;=M$132,VLOOKUP(M182,申込一覧表!$BF$68:$BJ$127,5,0),"")</f>
        <v/>
      </c>
      <c r="U182" t="str">
        <f t="shared" si="158"/>
        <v/>
      </c>
      <c r="V182" t="str">
        <f t="shared" si="159"/>
        <v/>
      </c>
      <c r="W182" t="str">
        <f t="shared" si="160"/>
        <v/>
      </c>
      <c r="X182" t="str">
        <f t="shared" si="161"/>
        <v/>
      </c>
      <c r="Y182" t="str">
        <f t="shared" si="162"/>
        <v/>
      </c>
      <c r="Z182" t="str">
        <f t="shared" si="163"/>
        <v/>
      </c>
      <c r="AA182" t="str">
        <f t="shared" si="164"/>
        <v/>
      </c>
      <c r="AB182" t="str">
        <f t="shared" si="165"/>
        <v/>
      </c>
      <c r="AC182" t="str">
        <f t="shared" si="166"/>
        <v/>
      </c>
      <c r="AD182" t="str">
        <f t="shared" si="167"/>
        <v/>
      </c>
      <c r="AE182" t="str">
        <f t="shared" si="168"/>
        <v/>
      </c>
      <c r="AF182" t="str">
        <f t="shared" si="169"/>
        <v/>
      </c>
    </row>
    <row r="183" spans="11:32" ht="14.25" customHeight="1">
      <c r="K183">
        <v>51</v>
      </c>
      <c r="L183" s="22" t="str">
        <f t="shared" si="157"/>
        <v/>
      </c>
      <c r="M183">
        <v>51</v>
      </c>
      <c r="N183" s="22" t="str">
        <f>IF(M183&lt;=M$132,VLOOKUP(M183,申込一覧表!$BF$68:$BJ$127,5,0),"")</f>
        <v/>
      </c>
      <c r="U183" t="str">
        <f t="shared" si="158"/>
        <v/>
      </c>
      <c r="V183" t="str">
        <f t="shared" si="159"/>
        <v/>
      </c>
      <c r="W183" t="str">
        <f t="shared" si="160"/>
        <v/>
      </c>
      <c r="X183" t="str">
        <f t="shared" si="161"/>
        <v/>
      </c>
      <c r="Y183" t="str">
        <f t="shared" si="162"/>
        <v/>
      </c>
      <c r="Z183" t="str">
        <f t="shared" si="163"/>
        <v/>
      </c>
      <c r="AA183" t="str">
        <f t="shared" si="164"/>
        <v/>
      </c>
      <c r="AB183" t="str">
        <f t="shared" si="165"/>
        <v/>
      </c>
      <c r="AC183" t="str">
        <f t="shared" si="166"/>
        <v/>
      </c>
      <c r="AD183" t="str">
        <f t="shared" si="167"/>
        <v/>
      </c>
      <c r="AE183" t="str">
        <f t="shared" si="168"/>
        <v/>
      </c>
      <c r="AF183" t="str">
        <f t="shared" si="169"/>
        <v/>
      </c>
    </row>
    <row r="184" spans="11:32" ht="14.25" customHeight="1">
      <c r="K184">
        <v>52</v>
      </c>
      <c r="L184" s="22" t="str">
        <f t="shared" si="157"/>
        <v/>
      </c>
      <c r="M184">
        <v>52</v>
      </c>
      <c r="N184" s="22" t="str">
        <f>IF(M184&lt;=M$132,VLOOKUP(M184,申込一覧表!$BF$68:$BJ$127,5,0),"")</f>
        <v/>
      </c>
      <c r="U184" t="str">
        <f t="shared" si="158"/>
        <v/>
      </c>
      <c r="V184" t="str">
        <f t="shared" si="159"/>
        <v/>
      </c>
      <c r="W184" t="str">
        <f t="shared" si="160"/>
        <v/>
      </c>
      <c r="X184" t="str">
        <f t="shared" si="161"/>
        <v/>
      </c>
      <c r="Y184" t="str">
        <f t="shared" si="162"/>
        <v/>
      </c>
      <c r="Z184" t="str">
        <f t="shared" si="163"/>
        <v/>
      </c>
      <c r="AA184" t="str">
        <f t="shared" si="164"/>
        <v/>
      </c>
      <c r="AB184" t="str">
        <f t="shared" si="165"/>
        <v/>
      </c>
      <c r="AC184" t="str">
        <f t="shared" si="166"/>
        <v/>
      </c>
      <c r="AD184" t="str">
        <f t="shared" si="167"/>
        <v/>
      </c>
      <c r="AE184" t="str">
        <f t="shared" si="168"/>
        <v/>
      </c>
      <c r="AF184" t="str">
        <f t="shared" si="169"/>
        <v/>
      </c>
    </row>
    <row r="185" spans="11:32" ht="14.25" customHeight="1">
      <c r="K185">
        <v>53</v>
      </c>
      <c r="L185" s="22" t="str">
        <f t="shared" si="157"/>
        <v/>
      </c>
      <c r="M185">
        <v>53</v>
      </c>
      <c r="N185" s="22" t="str">
        <f>IF(M185&lt;=M$132,VLOOKUP(M185,申込一覧表!$BF$68:$BJ$127,5,0),"")</f>
        <v/>
      </c>
      <c r="U185" t="str">
        <f t="shared" si="158"/>
        <v/>
      </c>
      <c r="V185" t="str">
        <f t="shared" si="159"/>
        <v/>
      </c>
      <c r="W185" t="str">
        <f t="shared" si="160"/>
        <v/>
      </c>
      <c r="X185" t="str">
        <f t="shared" si="161"/>
        <v/>
      </c>
      <c r="Y185" t="str">
        <f t="shared" si="162"/>
        <v/>
      </c>
      <c r="Z185" t="str">
        <f t="shared" si="163"/>
        <v/>
      </c>
      <c r="AA185" t="str">
        <f t="shared" si="164"/>
        <v/>
      </c>
      <c r="AB185" t="str">
        <f t="shared" si="165"/>
        <v/>
      </c>
      <c r="AC185" t="str">
        <f t="shared" si="166"/>
        <v/>
      </c>
      <c r="AD185" t="str">
        <f t="shared" si="167"/>
        <v/>
      </c>
      <c r="AE185" t="str">
        <f t="shared" si="168"/>
        <v/>
      </c>
      <c r="AF185" t="str">
        <f t="shared" si="169"/>
        <v/>
      </c>
    </row>
    <row r="186" spans="11:32" ht="14.25" customHeight="1">
      <c r="K186">
        <v>54</v>
      </c>
      <c r="L186" s="22" t="str">
        <f t="shared" si="157"/>
        <v/>
      </c>
      <c r="M186">
        <v>54</v>
      </c>
      <c r="N186" s="22" t="str">
        <f>IF(M186&lt;=M$132,VLOOKUP(M186,申込一覧表!$BF$68:$BJ$127,5,0),"")</f>
        <v/>
      </c>
      <c r="U186" t="str">
        <f t="shared" si="158"/>
        <v/>
      </c>
      <c r="V186" t="str">
        <f t="shared" si="159"/>
        <v/>
      </c>
      <c r="W186" t="str">
        <f t="shared" si="160"/>
        <v/>
      </c>
      <c r="X186" t="str">
        <f t="shared" si="161"/>
        <v/>
      </c>
      <c r="Y186" t="str">
        <f t="shared" si="162"/>
        <v/>
      </c>
      <c r="Z186" t="str">
        <f t="shared" si="163"/>
        <v/>
      </c>
      <c r="AA186" t="str">
        <f t="shared" si="164"/>
        <v/>
      </c>
      <c r="AB186" t="str">
        <f t="shared" si="165"/>
        <v/>
      </c>
      <c r="AC186" t="str">
        <f t="shared" si="166"/>
        <v/>
      </c>
      <c r="AD186" t="str">
        <f t="shared" si="167"/>
        <v/>
      </c>
      <c r="AE186" t="str">
        <f t="shared" si="168"/>
        <v/>
      </c>
      <c r="AF186" t="str">
        <f t="shared" si="169"/>
        <v/>
      </c>
    </row>
    <row r="187" spans="11:32" ht="14.25" customHeight="1">
      <c r="K187">
        <v>55</v>
      </c>
      <c r="L187" s="22" t="str">
        <f t="shared" si="157"/>
        <v/>
      </c>
      <c r="M187">
        <v>55</v>
      </c>
      <c r="N187" s="22" t="str">
        <f>IF(M187&lt;=M$132,VLOOKUP(M187,申込一覧表!$BF$68:$BJ$127,5,0),"")</f>
        <v/>
      </c>
      <c r="U187" t="str">
        <f t="shared" si="158"/>
        <v/>
      </c>
      <c r="V187" t="str">
        <f t="shared" si="159"/>
        <v/>
      </c>
      <c r="W187" t="str">
        <f t="shared" si="160"/>
        <v/>
      </c>
      <c r="X187" t="str">
        <f t="shared" si="161"/>
        <v/>
      </c>
      <c r="Y187" t="str">
        <f t="shared" si="162"/>
        <v/>
      </c>
      <c r="Z187" t="str">
        <f t="shared" si="163"/>
        <v/>
      </c>
      <c r="AA187" t="str">
        <f t="shared" si="164"/>
        <v/>
      </c>
      <c r="AB187" t="str">
        <f t="shared" si="165"/>
        <v/>
      </c>
      <c r="AC187" t="str">
        <f t="shared" si="166"/>
        <v/>
      </c>
      <c r="AD187" t="str">
        <f t="shared" si="167"/>
        <v/>
      </c>
      <c r="AE187" t="str">
        <f t="shared" si="168"/>
        <v/>
      </c>
      <c r="AF187" t="str">
        <f t="shared" si="169"/>
        <v/>
      </c>
    </row>
    <row r="188" spans="11:32" ht="14.25" customHeight="1">
      <c r="K188">
        <v>56</v>
      </c>
      <c r="L188" s="22" t="str">
        <f t="shared" si="157"/>
        <v/>
      </c>
      <c r="M188">
        <v>56</v>
      </c>
      <c r="N188" s="22" t="str">
        <f>IF(M188&lt;=M$132,VLOOKUP(M188,申込一覧表!$BF$68:$BJ$127,5,0),"")</f>
        <v/>
      </c>
      <c r="U188" t="str">
        <f t="shared" si="158"/>
        <v/>
      </c>
      <c r="V188" t="str">
        <f t="shared" si="159"/>
        <v/>
      </c>
      <c r="W188" t="str">
        <f t="shared" si="160"/>
        <v/>
      </c>
      <c r="X188" t="str">
        <f t="shared" si="161"/>
        <v/>
      </c>
      <c r="Y188" t="str">
        <f t="shared" si="162"/>
        <v/>
      </c>
      <c r="Z188" t="str">
        <f t="shared" si="163"/>
        <v/>
      </c>
      <c r="AA188" t="str">
        <f t="shared" si="164"/>
        <v/>
      </c>
      <c r="AB188" t="str">
        <f t="shared" si="165"/>
        <v/>
      </c>
      <c r="AC188" t="str">
        <f t="shared" si="166"/>
        <v/>
      </c>
      <c r="AD188" t="str">
        <f t="shared" si="167"/>
        <v/>
      </c>
      <c r="AE188" t="str">
        <f t="shared" si="168"/>
        <v/>
      </c>
      <c r="AF188" t="str">
        <f t="shared" si="169"/>
        <v/>
      </c>
    </row>
    <row r="189" spans="11:32" ht="14.25" customHeight="1">
      <c r="K189">
        <v>57</v>
      </c>
      <c r="L189" s="22" t="str">
        <f t="shared" si="157"/>
        <v/>
      </c>
      <c r="M189">
        <v>57</v>
      </c>
      <c r="N189" s="22" t="str">
        <f>IF(M189&lt;=M$132,VLOOKUP(M189,申込一覧表!$BF$68:$BJ$127,5,0),"")</f>
        <v/>
      </c>
      <c r="U189" t="str">
        <f t="shared" si="158"/>
        <v/>
      </c>
      <c r="V189" t="str">
        <f t="shared" si="159"/>
        <v/>
      </c>
      <c r="W189" t="str">
        <f t="shared" si="160"/>
        <v/>
      </c>
      <c r="X189" t="str">
        <f t="shared" si="161"/>
        <v/>
      </c>
      <c r="Y189" t="str">
        <f t="shared" si="162"/>
        <v/>
      </c>
      <c r="Z189" t="str">
        <f t="shared" si="163"/>
        <v/>
      </c>
      <c r="AA189" t="str">
        <f t="shared" si="164"/>
        <v/>
      </c>
      <c r="AB189" t="str">
        <f t="shared" si="165"/>
        <v/>
      </c>
      <c r="AC189" t="str">
        <f t="shared" si="166"/>
        <v/>
      </c>
      <c r="AD189" t="str">
        <f t="shared" si="167"/>
        <v/>
      </c>
      <c r="AE189" t="str">
        <f t="shared" si="168"/>
        <v/>
      </c>
      <c r="AF189" t="str">
        <f t="shared" si="169"/>
        <v/>
      </c>
    </row>
    <row r="190" spans="11:32" ht="14.25" customHeight="1">
      <c r="K190">
        <v>58</v>
      </c>
      <c r="L190" s="22" t="str">
        <f t="shared" si="157"/>
        <v/>
      </c>
      <c r="M190">
        <v>58</v>
      </c>
      <c r="N190" s="22" t="str">
        <f>IF(M190&lt;=M$132,VLOOKUP(M190,申込一覧表!$BF$68:$BJ$127,5,0),"")</f>
        <v/>
      </c>
      <c r="U190" t="str">
        <f t="shared" si="158"/>
        <v/>
      </c>
      <c r="V190" t="str">
        <f t="shared" si="159"/>
        <v/>
      </c>
      <c r="W190" t="str">
        <f t="shared" si="160"/>
        <v/>
      </c>
      <c r="X190" t="str">
        <f t="shared" si="161"/>
        <v/>
      </c>
      <c r="Y190" t="str">
        <f t="shared" si="162"/>
        <v/>
      </c>
      <c r="Z190" t="str">
        <f t="shared" si="163"/>
        <v/>
      </c>
      <c r="AA190" t="str">
        <f t="shared" si="164"/>
        <v/>
      </c>
      <c r="AB190" t="str">
        <f t="shared" si="165"/>
        <v/>
      </c>
      <c r="AC190" t="str">
        <f t="shared" si="166"/>
        <v/>
      </c>
      <c r="AD190" t="str">
        <f t="shared" si="167"/>
        <v/>
      </c>
      <c r="AE190" t="str">
        <f t="shared" si="168"/>
        <v/>
      </c>
      <c r="AF190" t="str">
        <f t="shared" si="169"/>
        <v/>
      </c>
    </row>
    <row r="191" spans="11:32" ht="14.25" customHeight="1">
      <c r="K191">
        <v>59</v>
      </c>
      <c r="L191" s="22" t="str">
        <f t="shared" si="157"/>
        <v/>
      </c>
      <c r="M191">
        <v>59</v>
      </c>
      <c r="N191" s="22" t="str">
        <f>IF(M191&lt;=M$132,VLOOKUP(M191,申込一覧表!$BF$68:$BJ$127,5,0),"")</f>
        <v/>
      </c>
      <c r="U191" t="str">
        <f t="shared" ref="U191:U192" si="170">IF(F191="","",VLOOKUP(F191,$N$7:$O$131,2,0))</f>
        <v/>
      </c>
      <c r="V191" t="str">
        <f t="shared" ref="V191:V192" si="171">IF(G191="","",VLOOKUP(G191,$N$7:$O$131,2,0))</f>
        <v/>
      </c>
      <c r="W191" t="str">
        <f t="shared" ref="W191:W192" si="172">IF(H191="","",VLOOKUP(H191,$N$7:$O$131,2,0))</f>
        <v/>
      </c>
      <c r="X191" t="str">
        <f t="shared" ref="X191:X192" si="173">IF(I191="","",VLOOKUP(I191,$N$7:$O$131,2,0))</f>
        <v/>
      </c>
      <c r="Y191" t="str">
        <f t="shared" ref="Y191:Y192" si="174">IF(F191="","",VLOOKUP(F191,$N$7:$P$131,3,0))</f>
        <v/>
      </c>
      <c r="Z191" t="str">
        <f t="shared" ref="Z191:Z192" si="175">IF(G191="","",VLOOKUP(G191,$N$7:$P$131,3,0))</f>
        <v/>
      </c>
      <c r="AA191" t="str">
        <f t="shared" ref="AA191:AA192" si="176">IF(H191="","",VLOOKUP(H191,$N$7:$P$131,3,0))</f>
        <v/>
      </c>
      <c r="AB191" t="str">
        <f t="shared" ref="AB191:AB192" si="177">IF(I191="","",VLOOKUP(I191,$N$7:$P$131,3,0))</f>
        <v/>
      </c>
      <c r="AC191" t="str">
        <f t="shared" ref="AC191:AC192" si="178">IF(F191="","",VLOOKUP(F191,$N$7:$T$131,7,0))</f>
        <v/>
      </c>
      <c r="AD191" t="str">
        <f t="shared" ref="AD191:AD192" si="179">IF(G191="","",VLOOKUP(G191,$N$7:$T$131,7,0))</f>
        <v/>
      </c>
      <c r="AE191" t="str">
        <f t="shared" ref="AE191:AE192" si="180">IF(H191="","",VLOOKUP(H191,$N$7:$T$131,7,0))</f>
        <v/>
      </c>
      <c r="AF191" t="str">
        <f t="shared" ref="AF191:AF192" si="181">IF(I191="","",VLOOKUP(I191,$N$7:$T$131,7,0))</f>
        <v/>
      </c>
    </row>
    <row r="192" spans="11:32" ht="14.25" customHeight="1">
      <c r="K192">
        <v>60</v>
      </c>
      <c r="L192" s="22" t="str">
        <f t="shared" si="157"/>
        <v/>
      </c>
      <c r="M192">
        <v>60</v>
      </c>
      <c r="N192" s="29" t="str">
        <f>IF(M192&lt;=M$132,VLOOKUP(M192,申込一覧表!$BF$68:$BJ$127,5,0),"")</f>
        <v/>
      </c>
      <c r="U192" t="str">
        <f t="shared" si="170"/>
        <v/>
      </c>
      <c r="V192" t="str">
        <f t="shared" si="171"/>
        <v/>
      </c>
      <c r="W192" t="str">
        <f t="shared" si="172"/>
        <v/>
      </c>
      <c r="X192" t="str">
        <f t="shared" si="173"/>
        <v/>
      </c>
      <c r="Y192" t="str">
        <f t="shared" si="174"/>
        <v/>
      </c>
      <c r="Z192" t="str">
        <f t="shared" si="175"/>
        <v/>
      </c>
      <c r="AA192" t="str">
        <f t="shared" si="176"/>
        <v/>
      </c>
      <c r="AB192" t="str">
        <f t="shared" si="177"/>
        <v/>
      </c>
      <c r="AC192" t="str">
        <f t="shared" si="178"/>
        <v/>
      </c>
      <c r="AD192" t="str">
        <f t="shared" si="179"/>
        <v/>
      </c>
      <c r="AE192" t="str">
        <f t="shared" si="180"/>
        <v/>
      </c>
      <c r="AF192" t="str">
        <f t="shared" si="181"/>
        <v/>
      </c>
    </row>
  </sheetData>
  <sheetProtection selectLockedCells="1"/>
  <mergeCells count="2">
    <mergeCell ref="I1:J1"/>
    <mergeCell ref="AS5:AV5"/>
  </mergeCells>
  <phoneticPr fontId="2"/>
  <conditionalFormatting sqref="F7:I13 F16:I23 F26:I32 F35:I42 F45:I52 F55:I62">
    <cfRule type="expression" dxfId="0" priority="1" stopIfTrue="1">
      <formula>AND(F7&lt;&gt;"",AC7&gt;1)</formula>
    </cfRule>
  </conditionalFormatting>
  <dataValidations xWindow="185" yWindow="406" count="11">
    <dataValidation imeMode="off" allowBlank="1" showInputMessage="1" showErrorMessage="1" promptTitle="エントリータイム入力" prompt="例　30秒45　→　30.45_x000a_１分13秒32 → 113.32" sqref="E55:E62 E45:E53 E35:E43 E7:E14 E16:E24 E26:E33" xr:uid="{00000000-0002-0000-0200-000000000000}"/>
    <dataValidation type="list" allowBlank="1" showInputMessage="1" showErrorMessage="1" promptTitle="リレー泳者" prompt="リレーの泳者を選択して下さい。_x000a_（個人種目出場者のみ選択可能です。）" sqref="F7:I13 F16:I23" xr:uid="{00000000-0002-0000-0200-000001000000}">
      <formula1>$L$132:$L$192</formula1>
    </dataValidation>
    <dataValidation type="list" allowBlank="1" showInputMessage="1" showErrorMessage="1" promptTitle="リレー泳者" prompt="リレーの泳者を選択して下さい。_x000a_（個人種目出場者のみ選択可能です。）" sqref="F26:I32 F35:I42" xr:uid="{00000000-0002-0000-0200-000002000000}">
      <formula1>$N$132:$N$192</formula1>
    </dataValidation>
    <dataValidation allowBlank="1" showInputMessage="1" showErrorMessage="1" prompt="入力不要" sqref="A7:B13 A16:B23 A26:B32 A45:B52 A35:B42 A55:B62" xr:uid="{00000000-0002-0000-0200-000003000000}"/>
    <dataValidation type="list" allowBlank="1" showInputMessage="1" showErrorMessage="1" sqref="G24:I24 F43:I43 F33:I33 F53:I53 G14:I14" xr:uid="{00000000-0002-0000-0200-000004000000}">
      <formula1>$N$7:$N$172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45:I52 F55:I62" xr:uid="{00000000-0002-0000-0200-000005000000}">
      <formula1>$N$6:$N$130</formula1>
    </dataValidation>
    <dataValidation type="list" allowBlank="1" showInputMessage="1" showErrorMessage="1" promptTitle="区分選択" prompt="区分を選んでください。" sqref="C55:C62" xr:uid="{00000000-0002-0000-0200-000006000000}">
      <formula1>$AY$6:$AY$13</formula1>
    </dataValidation>
    <dataValidation type="list" allowBlank="1" showInputMessage="1" showErrorMessage="1" prompt="距離を選んでください。" sqref="D55:D62" xr:uid="{00000000-0002-0000-0200-000007000000}">
      <formula1>"100m,200m"</formula1>
    </dataValidation>
    <dataValidation allowBlank="1" showErrorMessage="1" prompt="距離を選んでください。" sqref="D45:D52 D26:D32 D7:D13 D16:D23 D35:D42" xr:uid="{00000000-0002-0000-0200-000008000000}"/>
    <dataValidation type="list" allowBlank="1" showInputMessage="1" showErrorMessage="1" promptTitle="区分選択" prompt="区分を選んでください。" sqref="C23 C45:C52 C42" xr:uid="{00000000-0002-0000-0200-000009000000}">
      <formula1>$AY$6:$AY$11</formula1>
    </dataValidation>
    <dataValidation type="list" allowBlank="1" showInputMessage="1" showErrorMessage="1" promptTitle="区分選択" prompt="区分を選んでください。" sqref="C7:C13 C16:C22 C26:C32 C35:C41" xr:uid="{00000000-0002-0000-0200-00000A000000}">
      <formula1>$BA$6:$BA$11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40625" defaultRowHeight="11.25"/>
  <cols>
    <col min="1" max="1" width="7.140625" style="77" customWidth="1"/>
    <col min="2" max="2" width="11.140625" style="77" customWidth="1"/>
    <col min="3" max="10" width="7.140625" style="77" customWidth="1"/>
    <col min="11" max="11" width="4.85546875" style="77" customWidth="1"/>
    <col min="12" max="12" width="6" style="77" customWidth="1"/>
    <col min="13" max="13" width="25.85546875" style="77" customWidth="1"/>
    <col min="14" max="14" width="6.42578125" style="77" customWidth="1"/>
    <col min="15" max="15" width="9.5703125" style="77" customWidth="1"/>
    <col min="16" max="16" width="25.85546875" style="77" customWidth="1"/>
    <col min="17" max="17" width="6.42578125" style="77" customWidth="1"/>
    <col min="18" max="29" width="7.140625" style="77" customWidth="1"/>
    <col min="30" max="16384" width="10.140625" style="77"/>
  </cols>
  <sheetData>
    <row r="1" spans="1:17" s="49" customFormat="1" ht="13.5"/>
    <row r="2" spans="1:17" s="50" customFormat="1" ht="21.75" customHeight="1">
      <c r="A2" s="110" t="s">
        <v>99</v>
      </c>
    </row>
    <row r="3" spans="1:17" s="50" customFormat="1" ht="23.25" customHeight="1">
      <c r="A3" s="50" t="s">
        <v>112</v>
      </c>
      <c r="B3" s="51"/>
      <c r="L3" s="50" t="s">
        <v>54</v>
      </c>
      <c r="P3" s="116" t="s">
        <v>113</v>
      </c>
    </row>
    <row r="4" spans="1:17" s="50" customFormat="1" ht="23.25" customHeight="1">
      <c r="A4" s="50" t="s">
        <v>55</v>
      </c>
      <c r="B4" s="51"/>
    </row>
    <row r="5" spans="1:17" s="49" customFormat="1" ht="28.5" customHeight="1">
      <c r="L5" s="52" t="s">
        <v>56</v>
      </c>
      <c r="M5" s="53"/>
      <c r="N5" s="53"/>
      <c r="O5" s="53"/>
      <c r="P5" s="53"/>
      <c r="Q5" s="53"/>
    </row>
    <row r="6" spans="1:17" s="53" customFormat="1" ht="23.25" customHeight="1" thickBot="1">
      <c r="C6" s="54"/>
      <c r="D6" s="111" t="s">
        <v>100</v>
      </c>
      <c r="L6" s="49"/>
      <c r="M6" s="49"/>
      <c r="N6" s="49"/>
      <c r="O6" s="49"/>
      <c r="P6" s="49"/>
      <c r="Q6" s="49"/>
    </row>
    <row r="7" spans="1:17" s="49" customFormat="1" ht="21.75" customHeight="1">
      <c r="L7" s="55" t="s">
        <v>57</v>
      </c>
      <c r="M7" s="56" t="s">
        <v>101</v>
      </c>
      <c r="N7" s="56" t="s">
        <v>58</v>
      </c>
      <c r="O7" s="56" t="s">
        <v>59</v>
      </c>
      <c r="P7" s="56" t="s">
        <v>102</v>
      </c>
      <c r="Q7" s="57" t="s">
        <v>58</v>
      </c>
    </row>
    <row r="8" spans="1:17" s="49" customFormat="1" ht="35.25" customHeight="1">
      <c r="L8" s="58">
        <v>1</v>
      </c>
      <c r="M8" s="59"/>
      <c r="N8" s="59"/>
      <c r="O8" s="60">
        <v>11</v>
      </c>
      <c r="P8" s="59"/>
      <c r="Q8" s="61"/>
    </row>
    <row r="9" spans="1:17" s="49" customFormat="1" ht="35.25" customHeight="1">
      <c r="L9" s="62">
        <f t="shared" ref="L9:L17" si="0">L8+1</f>
        <v>2</v>
      </c>
      <c r="M9" s="63"/>
      <c r="N9" s="63"/>
      <c r="O9" s="64">
        <f t="shared" ref="O9:O17" si="1">O8+1</f>
        <v>12</v>
      </c>
      <c r="P9" s="63"/>
      <c r="Q9" s="65"/>
    </row>
    <row r="10" spans="1:17" s="49" customFormat="1" ht="35.25" customHeight="1">
      <c r="L10" s="62">
        <f t="shared" si="0"/>
        <v>3</v>
      </c>
      <c r="M10" s="63"/>
      <c r="N10" s="63"/>
      <c r="O10" s="64">
        <f t="shared" si="1"/>
        <v>13</v>
      </c>
      <c r="P10" s="63"/>
      <c r="Q10" s="65"/>
    </row>
    <row r="11" spans="1:17" s="49" customFormat="1" ht="35.25" customHeight="1">
      <c r="L11" s="62">
        <f t="shared" si="0"/>
        <v>4</v>
      </c>
      <c r="M11" s="63"/>
      <c r="N11" s="63"/>
      <c r="O11" s="64">
        <f t="shared" si="1"/>
        <v>14</v>
      </c>
      <c r="P11" s="63"/>
      <c r="Q11" s="65"/>
    </row>
    <row r="12" spans="1:17" s="49" customFormat="1" ht="35.25" customHeight="1">
      <c r="L12" s="62">
        <f t="shared" si="0"/>
        <v>5</v>
      </c>
      <c r="M12" s="63"/>
      <c r="N12" s="63"/>
      <c r="O12" s="64">
        <f t="shared" si="1"/>
        <v>15</v>
      </c>
      <c r="P12" s="63"/>
      <c r="Q12" s="65"/>
    </row>
    <row r="13" spans="1:17" s="49" customFormat="1" ht="35.25" customHeight="1">
      <c r="L13" s="62">
        <f t="shared" si="0"/>
        <v>6</v>
      </c>
      <c r="M13" s="63"/>
      <c r="N13" s="63"/>
      <c r="O13" s="64">
        <f t="shared" si="1"/>
        <v>16</v>
      </c>
      <c r="P13" s="63"/>
      <c r="Q13" s="65"/>
    </row>
    <row r="14" spans="1:17" s="49" customFormat="1" ht="35.25" customHeight="1">
      <c r="J14" s="66"/>
      <c r="L14" s="62">
        <f t="shared" si="0"/>
        <v>7</v>
      </c>
      <c r="M14" s="63"/>
      <c r="N14" s="63"/>
      <c r="O14" s="64">
        <f t="shared" si="1"/>
        <v>17</v>
      </c>
      <c r="P14" s="63"/>
      <c r="Q14" s="65"/>
    </row>
    <row r="15" spans="1:17" s="49" customFormat="1" ht="35.25" customHeight="1">
      <c r="A15" s="50"/>
      <c r="J15" s="66" t="s">
        <v>60</v>
      </c>
      <c r="K15" s="50"/>
      <c r="L15" s="68">
        <f t="shared" si="0"/>
        <v>8</v>
      </c>
      <c r="M15" s="69"/>
      <c r="N15" s="69"/>
      <c r="O15" s="70">
        <f t="shared" si="1"/>
        <v>18</v>
      </c>
      <c r="P15" s="69"/>
      <c r="Q15" s="71"/>
    </row>
    <row r="16" spans="1:17" s="50" customFormat="1" ht="35.25" customHeight="1">
      <c r="B16" s="67" t="s">
        <v>61</v>
      </c>
      <c r="C16" s="67"/>
      <c r="D16" s="67"/>
      <c r="E16" s="67"/>
      <c r="F16" s="67"/>
      <c r="G16" s="67"/>
      <c r="H16" s="67"/>
      <c r="I16" s="67"/>
      <c r="J16" s="67"/>
      <c r="L16" s="68">
        <f t="shared" si="0"/>
        <v>9</v>
      </c>
      <c r="M16" s="69"/>
      <c r="N16" s="69"/>
      <c r="O16" s="70">
        <f t="shared" si="1"/>
        <v>19</v>
      </c>
      <c r="P16" s="69"/>
      <c r="Q16" s="71"/>
    </row>
    <row r="17" spans="1:17" s="50" customFormat="1" ht="35.25" customHeight="1" thickBot="1">
      <c r="B17" s="72" t="s">
        <v>62</v>
      </c>
      <c r="C17" s="72"/>
      <c r="D17" s="72"/>
      <c r="E17" s="72"/>
      <c r="F17" s="72"/>
      <c r="G17" s="72"/>
      <c r="H17" s="72"/>
      <c r="I17" s="72"/>
      <c r="J17" s="72"/>
      <c r="L17" s="73">
        <f t="shared" si="0"/>
        <v>10</v>
      </c>
      <c r="M17" s="74"/>
      <c r="N17" s="74"/>
      <c r="O17" s="75">
        <f t="shared" si="1"/>
        <v>20</v>
      </c>
      <c r="P17" s="74"/>
      <c r="Q17" s="76"/>
    </row>
    <row r="18" spans="1:17" s="50" customFormat="1" ht="37.5" customHeight="1">
      <c r="B18" s="72" t="s">
        <v>63</v>
      </c>
      <c r="C18" s="72"/>
      <c r="D18" s="72"/>
      <c r="E18" s="72"/>
      <c r="F18" s="72"/>
      <c r="G18" s="72"/>
      <c r="H18" s="72"/>
      <c r="I18" s="72"/>
      <c r="J18" s="72"/>
      <c r="L18" s="49"/>
      <c r="M18" s="49"/>
      <c r="N18" s="49"/>
      <c r="O18" s="49"/>
      <c r="P18" s="49"/>
      <c r="Q18" s="49"/>
    </row>
    <row r="19" spans="1:17" s="50" customFormat="1" ht="38.25" customHeight="1">
      <c r="B19" s="72" t="s">
        <v>64</v>
      </c>
      <c r="C19" s="72"/>
      <c r="D19" s="72"/>
      <c r="E19" s="72"/>
      <c r="F19" s="72"/>
      <c r="G19" s="72"/>
      <c r="H19" s="72"/>
      <c r="I19" s="72"/>
      <c r="J19" s="72" t="s">
        <v>58</v>
      </c>
      <c r="L19" s="49"/>
      <c r="M19" s="49"/>
      <c r="N19" s="49"/>
      <c r="O19" s="49"/>
      <c r="P19" s="49"/>
      <c r="Q19" s="49"/>
    </row>
    <row r="20" spans="1:17" s="50" customFormat="1" ht="23.2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17" s="49" customFormat="1" ht="23.25" customHeight="1">
      <c r="L21" s="77"/>
      <c r="M21" s="77"/>
      <c r="N21" s="77"/>
      <c r="O21" s="77"/>
      <c r="P21" s="77"/>
      <c r="Q21" s="77"/>
    </row>
    <row r="22" spans="1:17" s="49" customFormat="1" ht="35.1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6" spans="1:17" ht="13.5">
      <c r="L26" s="49"/>
      <c r="M26" s="49"/>
      <c r="N26" s="49"/>
      <c r="O26" s="49"/>
      <c r="P26" s="49"/>
      <c r="Q26" s="49"/>
    </row>
    <row r="27" spans="1:17" ht="13.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s="49" customFormat="1" ht="12" customHeight="1"/>
    <row r="29" spans="1:17" s="49" customFormat="1" ht="8.4499999999999993" customHeight="1"/>
    <row r="30" spans="1:17" s="49" customFormat="1" ht="13.9" customHeight="1"/>
    <row r="31" spans="1:17" s="49" customFormat="1" ht="5.45" customHeight="1"/>
    <row r="32" spans="1:17" s="49" customFormat="1" ht="18" customHeight="1"/>
    <row r="33" s="49" customFormat="1" ht="12.6" customHeight="1"/>
    <row r="34" s="49" customFormat="1" ht="13.5"/>
    <row r="35" s="49" customFormat="1" ht="13.5"/>
    <row r="36" s="49" customFormat="1" ht="13.5"/>
    <row r="37" s="49" customFormat="1" ht="13.5"/>
    <row r="38" s="49" customFormat="1" ht="5.45" customHeight="1"/>
    <row r="39" s="49" customFormat="1" ht="15" customHeight="1"/>
    <row r="40" s="49" customFormat="1" ht="16.149999999999999" customHeight="1"/>
    <row r="41" s="49" customFormat="1" ht="6" customHeight="1"/>
    <row r="42" s="49" customFormat="1" ht="22.15" customHeight="1"/>
    <row r="43" s="49" customFormat="1" ht="22.15" customHeight="1"/>
    <row r="44" s="49" customFormat="1" ht="13.9" customHeight="1"/>
    <row r="45" s="49" customFormat="1" ht="18.75" customHeight="1"/>
    <row r="46" s="49" customFormat="1" ht="11.25" customHeight="1"/>
    <row r="47" s="49" customFormat="1" ht="23.25" customHeight="1"/>
    <row r="48" s="49" customFormat="1" ht="12.75" customHeight="1"/>
    <row r="49" spans="1:21" s="49" customFormat="1" ht="12" customHeight="1"/>
    <row r="50" spans="1:21" s="49" customFormat="1" ht="23.25" customHeight="1"/>
    <row r="51" spans="1:21" s="49" customFormat="1" ht="12" customHeight="1"/>
    <row r="52" spans="1:21" s="49" customFormat="1" ht="12" customHeight="1"/>
    <row r="53" spans="1:21" s="49" customFormat="1" ht="23.25" customHeight="1"/>
    <row r="54" spans="1:21" s="49" customFormat="1" ht="12" customHeight="1"/>
    <row r="55" spans="1:21" s="49" customFormat="1" ht="12" customHeight="1"/>
    <row r="56" spans="1:21" s="49" customFormat="1" ht="23.25" customHeight="1"/>
    <row r="57" spans="1:21" s="49" customFormat="1" ht="6.75" customHeight="1"/>
    <row r="58" spans="1:21" s="49" customFormat="1" ht="6.75" customHeight="1"/>
    <row r="59" spans="1:21" s="49" customFormat="1" ht="6.75" customHeight="1"/>
    <row r="60" spans="1:21" s="49" customFormat="1" ht="6.75" customHeight="1">
      <c r="L60" s="77"/>
      <c r="M60" s="77"/>
      <c r="N60" s="77"/>
      <c r="O60" s="77"/>
      <c r="P60" s="77"/>
      <c r="Q60" s="77"/>
    </row>
    <row r="61" spans="1:21" s="49" customFormat="1" ht="6.75" customHeight="1">
      <c r="A61" s="77"/>
      <c r="B61" s="78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</row>
    <row r="62" spans="1:21" ht="12.6" customHeight="1">
      <c r="U62" s="79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154</v>
      </c>
      <c r="B1" t="s">
        <v>155</v>
      </c>
      <c r="C1" t="s">
        <v>156</v>
      </c>
    </row>
    <row r="2" spans="1:3">
      <c r="A2" t="str">
        <f>申込書!B1</f>
        <v>第10回のっぽろ水泳記録会</v>
      </c>
      <c r="B2" s="117">
        <v>40558</v>
      </c>
      <c r="C2" t="s">
        <v>157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3"/>
  <sheetViews>
    <sheetView topLeftCell="R1" workbookViewId="0">
      <selection activeCell="AG4" sqref="AG4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2" width="13.140625" customWidth="1"/>
    <col min="13" max="13" width="32.42578125" customWidth="1"/>
    <col min="14" max="15" width="20.85546875" customWidth="1"/>
    <col min="16" max="18" width="9.7109375" customWidth="1"/>
    <col min="19" max="20" width="20.85546875" customWidth="1"/>
    <col min="21" max="23" width="9.7109375" customWidth="1"/>
  </cols>
  <sheetData>
    <row r="1" spans="1:34">
      <c r="N1" t="s">
        <v>110</v>
      </c>
      <c r="S1" t="s">
        <v>111</v>
      </c>
      <c r="X1" t="s">
        <v>95</v>
      </c>
      <c r="AA1" t="s">
        <v>96</v>
      </c>
      <c r="AE1" t="s">
        <v>197</v>
      </c>
    </row>
    <row r="2" spans="1:34">
      <c r="A2" t="s">
        <v>97</v>
      </c>
      <c r="B2" t="s">
        <v>84</v>
      </c>
      <c r="C2" t="s">
        <v>85</v>
      </c>
      <c r="D2" t="s">
        <v>16</v>
      </c>
      <c r="E2" t="s">
        <v>89</v>
      </c>
      <c r="F2" t="s">
        <v>86</v>
      </c>
      <c r="G2" t="s">
        <v>87</v>
      </c>
      <c r="H2" t="s">
        <v>88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106</v>
      </c>
      <c r="O2" t="s">
        <v>29</v>
      </c>
      <c r="P2" t="s">
        <v>107</v>
      </c>
      <c r="Q2" t="s">
        <v>108</v>
      </c>
      <c r="R2" t="s">
        <v>109</v>
      </c>
      <c r="S2" t="s">
        <v>106</v>
      </c>
      <c r="T2" t="s">
        <v>29</v>
      </c>
      <c r="U2" t="s">
        <v>107</v>
      </c>
      <c r="V2" t="s">
        <v>108</v>
      </c>
      <c r="W2" t="s">
        <v>109</v>
      </c>
      <c r="X2" t="s">
        <v>286</v>
      </c>
      <c r="Y2" t="s">
        <v>287</v>
      </c>
      <c r="Z2" t="s">
        <v>288</v>
      </c>
      <c r="AA2" t="s">
        <v>289</v>
      </c>
      <c r="AB2" t="s">
        <v>290</v>
      </c>
      <c r="AC2" t="s">
        <v>291</v>
      </c>
      <c r="AD2" t="s">
        <v>293</v>
      </c>
      <c r="AE2" t="s">
        <v>294</v>
      </c>
      <c r="AF2" t="s">
        <v>295</v>
      </c>
      <c r="AG2" t="s">
        <v>38</v>
      </c>
    </row>
    <row r="3" spans="1:34">
      <c r="B3" s="47">
        <f>申込書!AB4</f>
        <v>0</v>
      </c>
      <c r="C3" s="48">
        <f>申込書!Q4</f>
        <v>0</v>
      </c>
      <c r="D3">
        <f>申込書!C6</f>
        <v>0</v>
      </c>
      <c r="E3">
        <f>申込書!S10</f>
        <v>0</v>
      </c>
      <c r="F3">
        <f>申込書!C10</f>
        <v>0</v>
      </c>
      <c r="G3">
        <f>申込書!C8</f>
        <v>0</v>
      </c>
      <c r="H3">
        <f>申込書!D12</f>
        <v>0</v>
      </c>
      <c r="I3">
        <f>申込書!D13</f>
        <v>0</v>
      </c>
      <c r="J3" t="str">
        <f>IF(申込書!D14="","",申込書!D14)</f>
        <v/>
      </c>
      <c r="K3">
        <f>申込書!F15</f>
        <v>0</v>
      </c>
      <c r="L3" t="str">
        <f>IF(申込書!P15="","",申込書!P15)</f>
        <v/>
      </c>
      <c r="M3" t="str">
        <f>IF(申込書!F16="","",申込書!F16)</f>
        <v/>
      </c>
      <c r="N3" t="str">
        <f>IF(申込書!E20="","",申込書!E20)</f>
        <v/>
      </c>
      <c r="O3" t="str">
        <f>IF(申込書!E18="","",申込書!E18)</f>
        <v/>
      </c>
      <c r="P3" t="str">
        <f>IF(申込書!G21="","",申込書!G21)</f>
        <v/>
      </c>
      <c r="Q3" t="str">
        <f>IF(申込書!G22="","",申込書!G22)</f>
        <v/>
      </c>
      <c r="R3" t="str">
        <f>IF(申込書!G23="","",申込書!G23)</f>
        <v/>
      </c>
      <c r="S3" t="str">
        <f>IF(申込書!P20="","",申込書!P20)</f>
        <v/>
      </c>
      <c r="T3" t="str">
        <f>IF(申込書!P18="","",申込書!P18)</f>
        <v/>
      </c>
      <c r="U3" t="str">
        <f>IF(申込書!R21="","",申込書!R21)</f>
        <v/>
      </c>
      <c r="V3" t="str">
        <f>IF(申込書!R22="","",申込書!R22)</f>
        <v/>
      </c>
      <c r="W3" t="str">
        <f>IF(申込書!R23="","",申込書!R23)</f>
        <v/>
      </c>
      <c r="X3">
        <f>申込書!H25</f>
        <v>0</v>
      </c>
      <c r="Y3">
        <f>申込書!H26</f>
        <v>0</v>
      </c>
      <c r="Z3">
        <f>X3+Y3</f>
        <v>0</v>
      </c>
      <c r="AA3">
        <f>申込書!H29</f>
        <v>0</v>
      </c>
      <c r="AB3">
        <f>申込書!H30</f>
        <v>0</v>
      </c>
      <c r="AC3">
        <f>AA3+AB3</f>
        <v>0</v>
      </c>
      <c r="AD3">
        <f>申込書!Q38</f>
        <v>0</v>
      </c>
      <c r="AE3">
        <f>申込書!L40</f>
        <v>0</v>
      </c>
      <c r="AF3">
        <f>申込書!Q40</f>
        <v>0</v>
      </c>
      <c r="AG3">
        <f>申込書!Q42</f>
        <v>0</v>
      </c>
      <c r="AH3" t="s">
        <v>285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A3" sqref="A3"/>
    </sheetView>
  </sheetViews>
  <sheetFormatPr defaultRowHeight="12"/>
  <cols>
    <col min="2" max="2" width="26.5703125" customWidth="1"/>
    <col min="3" max="3" width="11.85546875" customWidth="1"/>
    <col min="4" max="5" width="15.5703125" customWidth="1"/>
  </cols>
  <sheetData>
    <row r="1" spans="1:5">
      <c r="A1" t="s">
        <v>114</v>
      </c>
      <c r="B1" t="s">
        <v>115</v>
      </c>
      <c r="C1" t="s">
        <v>116</v>
      </c>
      <c r="D1" t="s">
        <v>117</v>
      </c>
      <c r="E1" t="s">
        <v>118</v>
      </c>
    </row>
    <row r="2" spans="1:5">
      <c r="A2" s="47">
        <f>団体!B3</f>
        <v>0</v>
      </c>
      <c r="B2">
        <f>申込書!C6</f>
        <v>0</v>
      </c>
      <c r="C2" s="48">
        <f>申込書!Q4</f>
        <v>0</v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123"/>
  <sheetViews>
    <sheetView workbookViewId="0">
      <selection activeCell="G2" sqref="G2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0.7109375" bestFit="1" customWidth="1"/>
    <col min="6" max="6" width="5" customWidth="1"/>
    <col min="7" max="9" width="7.7109375" customWidth="1"/>
  </cols>
  <sheetData>
    <row r="1" spans="1:12" s="13" customFormat="1">
      <c r="A1" s="13" t="s">
        <v>119</v>
      </c>
      <c r="B1" s="13" t="s">
        <v>120</v>
      </c>
      <c r="C1" s="13" t="s">
        <v>125</v>
      </c>
      <c r="D1" s="13" t="s">
        <v>121</v>
      </c>
      <c r="E1" s="13" t="s">
        <v>9</v>
      </c>
      <c r="F1" s="13" t="s">
        <v>22</v>
      </c>
      <c r="G1" s="13" t="s">
        <v>122</v>
      </c>
      <c r="H1" s="13" t="s">
        <v>235</v>
      </c>
      <c r="I1" s="13" t="s">
        <v>236</v>
      </c>
      <c r="J1" s="13" t="s">
        <v>123</v>
      </c>
      <c r="K1" s="13" t="s">
        <v>124</v>
      </c>
      <c r="L1" s="13" t="s">
        <v>126</v>
      </c>
    </row>
    <row r="2" spans="1:12">
      <c r="A2" t="str">
        <f>IF(申込一覧表!D6="","",申込一覧表!BI6)</f>
        <v/>
      </c>
      <c r="B2">
        <v>0</v>
      </c>
      <c r="C2" t="str">
        <f>申込一覧表!BO6</f>
        <v xml:space="preserve">  </v>
      </c>
      <c r="D2" t="str">
        <f>申込一覧表!BN6</f>
        <v xml:space="preserve"> </v>
      </c>
      <c r="E2" s="117">
        <f>申込一覧表!B6</f>
        <v>0</v>
      </c>
      <c r="F2" t="str">
        <f>申込一覧表!AN6</f>
        <v/>
      </c>
      <c r="G2" t="str">
        <f>申込一覧表!BL6</f>
        <v/>
      </c>
      <c r="H2" t="str">
        <f>申込一覧表!DU6</f>
        <v/>
      </c>
      <c r="I2" t="str">
        <f>申込一覧表!DV6</f>
        <v/>
      </c>
      <c r="K2">
        <f>申込一覧表!CX6</f>
        <v>0</v>
      </c>
      <c r="L2" s="47">
        <f>申込書!$AB$4</f>
        <v>0</v>
      </c>
    </row>
    <row r="3" spans="1:12">
      <c r="A3" t="str">
        <f>IF(申込一覧表!D7="","",申込一覧表!BI7)</f>
        <v/>
      </c>
      <c r="B3">
        <v>0</v>
      </c>
      <c r="C3" t="str">
        <f>申込一覧表!BO7</f>
        <v xml:space="preserve">  </v>
      </c>
      <c r="D3" t="str">
        <f>申込一覧表!BN7</f>
        <v xml:space="preserve"> </v>
      </c>
      <c r="E3" s="117">
        <f>申込一覧表!B7</f>
        <v>0</v>
      </c>
      <c r="F3" t="str">
        <f>申込一覧表!AN7</f>
        <v/>
      </c>
      <c r="G3" t="str">
        <f>申込一覧表!BL7</f>
        <v/>
      </c>
      <c r="H3" t="str">
        <f>申込一覧表!DU7</f>
        <v/>
      </c>
      <c r="I3" t="str">
        <f>申込一覧表!DV7</f>
        <v/>
      </c>
      <c r="K3">
        <f>申込一覧表!CX7</f>
        <v>0</v>
      </c>
      <c r="L3" s="47">
        <f>申込書!$AB$4</f>
        <v>0</v>
      </c>
    </row>
    <row r="4" spans="1:12">
      <c r="A4" t="str">
        <f>IF(申込一覧表!D8="","",申込一覧表!BI8)</f>
        <v/>
      </c>
      <c r="B4">
        <v>0</v>
      </c>
      <c r="C4" t="str">
        <f>申込一覧表!BO8</f>
        <v xml:space="preserve">  </v>
      </c>
      <c r="D4" t="str">
        <f>申込一覧表!BN8</f>
        <v xml:space="preserve"> </v>
      </c>
      <c r="E4" s="117">
        <f>申込一覧表!B8</f>
        <v>0</v>
      </c>
      <c r="F4" t="str">
        <f>申込一覧表!AN8</f>
        <v/>
      </c>
      <c r="G4" t="str">
        <f>申込一覧表!BL8</f>
        <v/>
      </c>
      <c r="H4" t="str">
        <f>申込一覧表!DU8</f>
        <v/>
      </c>
      <c r="I4" t="str">
        <f>申込一覧表!DV8</f>
        <v/>
      </c>
      <c r="K4">
        <f>申込一覧表!CX8</f>
        <v>0</v>
      </c>
      <c r="L4" s="47">
        <f>申込書!$AB$4</f>
        <v>0</v>
      </c>
    </row>
    <row r="5" spans="1:12">
      <c r="A5" t="str">
        <f>IF(申込一覧表!D9="","",申込一覧表!BI9)</f>
        <v/>
      </c>
      <c r="B5">
        <v>0</v>
      </c>
      <c r="C5" t="str">
        <f>申込一覧表!BO9</f>
        <v xml:space="preserve">  </v>
      </c>
      <c r="D5" t="str">
        <f>申込一覧表!BN9</f>
        <v xml:space="preserve"> </v>
      </c>
      <c r="E5" s="117">
        <f>申込一覧表!B9</f>
        <v>0</v>
      </c>
      <c r="F5" t="str">
        <f>申込一覧表!AN9</f>
        <v/>
      </c>
      <c r="G5" t="str">
        <f>申込一覧表!BL9</f>
        <v/>
      </c>
      <c r="H5" t="str">
        <f>申込一覧表!DU9</f>
        <v/>
      </c>
      <c r="I5" t="str">
        <f>申込一覧表!DV9</f>
        <v/>
      </c>
      <c r="K5">
        <f>申込一覧表!CX9</f>
        <v>0</v>
      </c>
      <c r="L5" s="47">
        <f>申込書!$AB$4</f>
        <v>0</v>
      </c>
    </row>
    <row r="6" spans="1:12">
      <c r="A6" t="str">
        <f>IF(申込一覧表!D10="","",申込一覧表!BI10)</f>
        <v/>
      </c>
      <c r="B6">
        <v>0</v>
      </c>
      <c r="C6" t="str">
        <f>申込一覧表!BO10</f>
        <v xml:space="preserve">  </v>
      </c>
      <c r="D6" t="str">
        <f>申込一覧表!BN10</f>
        <v xml:space="preserve"> </v>
      </c>
      <c r="E6" s="117">
        <f>申込一覧表!B10</f>
        <v>0</v>
      </c>
      <c r="F6" t="str">
        <f>申込一覧表!AN10</f>
        <v/>
      </c>
      <c r="G6" t="str">
        <f>申込一覧表!BL10</f>
        <v/>
      </c>
      <c r="H6" t="str">
        <f>申込一覧表!DU10</f>
        <v/>
      </c>
      <c r="I6" t="str">
        <f>申込一覧表!DV10</f>
        <v/>
      </c>
      <c r="K6">
        <f>申込一覧表!CX10</f>
        <v>0</v>
      </c>
      <c r="L6" s="47">
        <f>申込書!$AB$4</f>
        <v>0</v>
      </c>
    </row>
    <row r="7" spans="1:12">
      <c r="A7" t="str">
        <f>IF(申込一覧表!D11="","",申込一覧表!BI11)</f>
        <v/>
      </c>
      <c r="B7">
        <v>0</v>
      </c>
      <c r="C7" t="str">
        <f>申込一覧表!BO11</f>
        <v xml:space="preserve">  </v>
      </c>
      <c r="D7" t="str">
        <f>申込一覧表!BN11</f>
        <v xml:space="preserve"> </v>
      </c>
      <c r="E7" s="117">
        <f>申込一覧表!B11</f>
        <v>0</v>
      </c>
      <c r="F7" t="str">
        <f>申込一覧表!AN11</f>
        <v/>
      </c>
      <c r="G7" t="str">
        <f>申込一覧表!BL11</f>
        <v/>
      </c>
      <c r="H7" t="str">
        <f>申込一覧表!DU11</f>
        <v/>
      </c>
      <c r="I7" t="str">
        <f>申込一覧表!DV11</f>
        <v/>
      </c>
      <c r="K7">
        <f>申込一覧表!CX11</f>
        <v>0</v>
      </c>
      <c r="L7" s="47">
        <f>申込書!$AB$4</f>
        <v>0</v>
      </c>
    </row>
    <row r="8" spans="1:12">
      <c r="A8" t="str">
        <f>IF(申込一覧表!D12="","",申込一覧表!BI12)</f>
        <v/>
      </c>
      <c r="B8">
        <v>0</v>
      </c>
      <c r="C8" t="str">
        <f>申込一覧表!BO12</f>
        <v xml:space="preserve">  </v>
      </c>
      <c r="D8" t="str">
        <f>申込一覧表!BN12</f>
        <v xml:space="preserve"> </v>
      </c>
      <c r="E8" s="117">
        <f>申込一覧表!B12</f>
        <v>0</v>
      </c>
      <c r="F8" t="str">
        <f>申込一覧表!AN12</f>
        <v/>
      </c>
      <c r="G8" t="str">
        <f>申込一覧表!BL12</f>
        <v/>
      </c>
      <c r="H8" t="str">
        <f>申込一覧表!DU12</f>
        <v/>
      </c>
      <c r="I8" t="str">
        <f>申込一覧表!DV12</f>
        <v/>
      </c>
      <c r="K8">
        <f>申込一覧表!CX12</f>
        <v>0</v>
      </c>
      <c r="L8" s="47">
        <f>申込書!$AB$4</f>
        <v>0</v>
      </c>
    </row>
    <row r="9" spans="1:12">
      <c r="A9" t="str">
        <f>IF(申込一覧表!D13="","",申込一覧表!BI13)</f>
        <v/>
      </c>
      <c r="B9">
        <v>0</v>
      </c>
      <c r="C9" t="str">
        <f>申込一覧表!BO13</f>
        <v xml:space="preserve">  </v>
      </c>
      <c r="D9" t="str">
        <f>申込一覧表!BN13</f>
        <v xml:space="preserve"> </v>
      </c>
      <c r="E9" s="117">
        <f>申込一覧表!B13</f>
        <v>0</v>
      </c>
      <c r="F9" t="str">
        <f>申込一覧表!AN13</f>
        <v/>
      </c>
      <c r="G9" t="str">
        <f>申込一覧表!BL13</f>
        <v/>
      </c>
      <c r="H9" t="str">
        <f>申込一覧表!DU13</f>
        <v/>
      </c>
      <c r="I9" t="str">
        <f>申込一覧表!DV13</f>
        <v/>
      </c>
      <c r="K9">
        <f>申込一覧表!CX13</f>
        <v>0</v>
      </c>
      <c r="L9" s="47">
        <f>申込書!$AB$4</f>
        <v>0</v>
      </c>
    </row>
    <row r="10" spans="1:12">
      <c r="A10" t="str">
        <f>IF(申込一覧表!D14="","",申込一覧表!BI14)</f>
        <v/>
      </c>
      <c r="B10">
        <v>0</v>
      </c>
      <c r="C10" t="str">
        <f>申込一覧表!BO14</f>
        <v xml:space="preserve">  </v>
      </c>
      <c r="D10" t="str">
        <f>申込一覧表!BN14</f>
        <v xml:space="preserve"> </v>
      </c>
      <c r="E10" s="117">
        <f>申込一覧表!B14</f>
        <v>0</v>
      </c>
      <c r="F10" t="str">
        <f>申込一覧表!AN14</f>
        <v/>
      </c>
      <c r="G10" t="str">
        <f>申込一覧表!BL14</f>
        <v/>
      </c>
      <c r="H10" t="str">
        <f>申込一覧表!DU14</f>
        <v/>
      </c>
      <c r="I10" t="str">
        <f>申込一覧表!DV14</f>
        <v/>
      </c>
      <c r="K10">
        <f>申込一覧表!CX14</f>
        <v>0</v>
      </c>
      <c r="L10" s="47">
        <f>申込書!$AB$4</f>
        <v>0</v>
      </c>
    </row>
    <row r="11" spans="1:12">
      <c r="A11" t="str">
        <f>IF(申込一覧表!D15="","",申込一覧表!BI15)</f>
        <v/>
      </c>
      <c r="B11">
        <v>0</v>
      </c>
      <c r="C11" t="str">
        <f>申込一覧表!BO15</f>
        <v xml:space="preserve">  </v>
      </c>
      <c r="D11" t="str">
        <f>申込一覧表!BN15</f>
        <v xml:space="preserve"> </v>
      </c>
      <c r="E11" s="117">
        <f>申込一覧表!B15</f>
        <v>0</v>
      </c>
      <c r="F11" t="str">
        <f>申込一覧表!AN15</f>
        <v/>
      </c>
      <c r="G11" t="str">
        <f>申込一覧表!BL15</f>
        <v/>
      </c>
      <c r="H11" t="str">
        <f>申込一覧表!DU15</f>
        <v/>
      </c>
      <c r="I11" t="str">
        <f>申込一覧表!DV15</f>
        <v/>
      </c>
      <c r="K11">
        <f>申込一覧表!CX15</f>
        <v>0</v>
      </c>
      <c r="L11" s="47">
        <f>申込書!$AB$4</f>
        <v>0</v>
      </c>
    </row>
    <row r="12" spans="1:12">
      <c r="A12" t="str">
        <f>IF(申込一覧表!D16="","",申込一覧表!BI16)</f>
        <v/>
      </c>
      <c r="B12">
        <v>0</v>
      </c>
      <c r="C12" t="str">
        <f>申込一覧表!BO16</f>
        <v xml:space="preserve">  </v>
      </c>
      <c r="D12" t="str">
        <f>申込一覧表!BN16</f>
        <v xml:space="preserve"> </v>
      </c>
      <c r="E12" s="117">
        <f>申込一覧表!B16</f>
        <v>0</v>
      </c>
      <c r="F12" t="str">
        <f>申込一覧表!AN16</f>
        <v/>
      </c>
      <c r="G12" t="str">
        <f>申込一覧表!BL16</f>
        <v/>
      </c>
      <c r="H12" t="str">
        <f>申込一覧表!DU16</f>
        <v/>
      </c>
      <c r="I12" t="str">
        <f>申込一覧表!DV16</f>
        <v/>
      </c>
      <c r="K12">
        <f>申込一覧表!CX16</f>
        <v>0</v>
      </c>
      <c r="L12" s="47">
        <f>申込書!$AB$4</f>
        <v>0</v>
      </c>
    </row>
    <row r="13" spans="1:12">
      <c r="A13" t="str">
        <f>IF(申込一覧表!D17="","",申込一覧表!BI17)</f>
        <v/>
      </c>
      <c r="B13">
        <v>0</v>
      </c>
      <c r="C13" t="str">
        <f>申込一覧表!BO17</f>
        <v xml:space="preserve">  </v>
      </c>
      <c r="D13" t="str">
        <f>申込一覧表!BN17</f>
        <v xml:space="preserve"> </v>
      </c>
      <c r="E13" s="117">
        <f>申込一覧表!B17</f>
        <v>0</v>
      </c>
      <c r="F13" t="str">
        <f>申込一覧表!AN17</f>
        <v/>
      </c>
      <c r="G13" t="str">
        <f>申込一覧表!BL17</f>
        <v/>
      </c>
      <c r="H13" t="str">
        <f>申込一覧表!DU17</f>
        <v/>
      </c>
      <c r="I13" t="str">
        <f>申込一覧表!DV17</f>
        <v/>
      </c>
      <c r="K13">
        <f>申込一覧表!CX17</f>
        <v>0</v>
      </c>
      <c r="L13" s="47">
        <f>申込書!$AB$4</f>
        <v>0</v>
      </c>
    </row>
    <row r="14" spans="1:12">
      <c r="A14" t="str">
        <f>IF(申込一覧表!D18="","",申込一覧表!BI18)</f>
        <v/>
      </c>
      <c r="B14">
        <v>0</v>
      </c>
      <c r="C14" t="str">
        <f>申込一覧表!BO18</f>
        <v xml:space="preserve">  </v>
      </c>
      <c r="D14" t="str">
        <f>申込一覧表!BN18</f>
        <v xml:space="preserve"> </v>
      </c>
      <c r="E14" s="117">
        <f>申込一覧表!B18</f>
        <v>0</v>
      </c>
      <c r="F14" t="str">
        <f>申込一覧表!AN18</f>
        <v/>
      </c>
      <c r="G14" t="str">
        <f>申込一覧表!BL18</f>
        <v/>
      </c>
      <c r="H14" t="str">
        <f>申込一覧表!DU18</f>
        <v/>
      </c>
      <c r="I14" t="str">
        <f>申込一覧表!DV18</f>
        <v/>
      </c>
      <c r="K14">
        <f>申込一覧表!CX18</f>
        <v>0</v>
      </c>
      <c r="L14" s="47">
        <f>申込書!$AB$4</f>
        <v>0</v>
      </c>
    </row>
    <row r="15" spans="1:12">
      <c r="A15" t="str">
        <f>IF(申込一覧表!D19="","",申込一覧表!BI19)</f>
        <v/>
      </c>
      <c r="B15">
        <v>0</v>
      </c>
      <c r="C15" t="str">
        <f>申込一覧表!BO19</f>
        <v xml:space="preserve">  </v>
      </c>
      <c r="D15" t="str">
        <f>申込一覧表!BN19</f>
        <v xml:space="preserve"> </v>
      </c>
      <c r="E15" s="117">
        <f>申込一覧表!B19</f>
        <v>0</v>
      </c>
      <c r="F15" t="str">
        <f>申込一覧表!AN19</f>
        <v/>
      </c>
      <c r="G15" t="str">
        <f>申込一覧表!BL19</f>
        <v/>
      </c>
      <c r="H15" t="str">
        <f>申込一覧表!DU19</f>
        <v/>
      </c>
      <c r="I15" t="str">
        <f>申込一覧表!DV19</f>
        <v/>
      </c>
      <c r="K15">
        <f>申込一覧表!CX19</f>
        <v>0</v>
      </c>
      <c r="L15" s="47">
        <f>申込書!$AB$4</f>
        <v>0</v>
      </c>
    </row>
    <row r="16" spans="1:12">
      <c r="A16" t="str">
        <f>IF(申込一覧表!D20="","",申込一覧表!BI20)</f>
        <v/>
      </c>
      <c r="B16">
        <v>0</v>
      </c>
      <c r="C16" t="str">
        <f>申込一覧表!BO20</f>
        <v xml:space="preserve">  </v>
      </c>
      <c r="D16" t="str">
        <f>申込一覧表!BN20</f>
        <v xml:space="preserve"> </v>
      </c>
      <c r="E16" s="117">
        <f>申込一覧表!B20</f>
        <v>0</v>
      </c>
      <c r="F16" t="str">
        <f>申込一覧表!AN20</f>
        <v/>
      </c>
      <c r="G16" t="str">
        <f>申込一覧表!BL20</f>
        <v/>
      </c>
      <c r="H16" t="str">
        <f>申込一覧表!DU20</f>
        <v/>
      </c>
      <c r="I16" t="str">
        <f>申込一覧表!DV20</f>
        <v/>
      </c>
      <c r="K16">
        <f>申込一覧表!CX20</f>
        <v>0</v>
      </c>
      <c r="L16" s="47">
        <f>申込書!$AB$4</f>
        <v>0</v>
      </c>
    </row>
    <row r="17" spans="1:12">
      <c r="A17" t="str">
        <f>IF(申込一覧表!D21="","",申込一覧表!BI21)</f>
        <v/>
      </c>
      <c r="B17">
        <v>0</v>
      </c>
      <c r="C17" t="str">
        <f>申込一覧表!BO21</f>
        <v xml:space="preserve">  </v>
      </c>
      <c r="D17" t="str">
        <f>申込一覧表!BN21</f>
        <v xml:space="preserve"> </v>
      </c>
      <c r="E17" s="117">
        <f>申込一覧表!B21</f>
        <v>0</v>
      </c>
      <c r="F17" t="str">
        <f>申込一覧表!AN21</f>
        <v/>
      </c>
      <c r="G17" t="str">
        <f>申込一覧表!BL21</f>
        <v/>
      </c>
      <c r="H17" t="str">
        <f>申込一覧表!DU21</f>
        <v/>
      </c>
      <c r="I17" t="str">
        <f>申込一覧表!DV21</f>
        <v/>
      </c>
      <c r="K17">
        <f>申込一覧表!CX21</f>
        <v>0</v>
      </c>
      <c r="L17" s="47">
        <f>申込書!$AB$4</f>
        <v>0</v>
      </c>
    </row>
    <row r="18" spans="1:12">
      <c r="A18" t="str">
        <f>IF(申込一覧表!D22="","",申込一覧表!BI22)</f>
        <v/>
      </c>
      <c r="B18">
        <v>0</v>
      </c>
      <c r="C18" t="str">
        <f>申込一覧表!BO22</f>
        <v xml:space="preserve">  </v>
      </c>
      <c r="D18" t="str">
        <f>申込一覧表!BN22</f>
        <v xml:space="preserve"> </v>
      </c>
      <c r="E18" s="117">
        <f>申込一覧表!B22</f>
        <v>0</v>
      </c>
      <c r="F18" t="str">
        <f>申込一覧表!AN22</f>
        <v/>
      </c>
      <c r="G18" t="str">
        <f>申込一覧表!BL22</f>
        <v/>
      </c>
      <c r="H18" t="str">
        <f>申込一覧表!DU22</f>
        <v/>
      </c>
      <c r="I18" t="str">
        <f>申込一覧表!DV22</f>
        <v/>
      </c>
      <c r="K18">
        <f>申込一覧表!CX22</f>
        <v>0</v>
      </c>
      <c r="L18" s="47">
        <f>申込書!$AB$4</f>
        <v>0</v>
      </c>
    </row>
    <row r="19" spans="1:12">
      <c r="A19" t="str">
        <f>IF(申込一覧表!D23="","",申込一覧表!BI23)</f>
        <v/>
      </c>
      <c r="B19">
        <v>0</v>
      </c>
      <c r="C19" t="str">
        <f>申込一覧表!BO23</f>
        <v xml:space="preserve">  </v>
      </c>
      <c r="D19" t="str">
        <f>申込一覧表!BN23</f>
        <v xml:space="preserve"> </v>
      </c>
      <c r="E19" s="117">
        <f>申込一覧表!B23</f>
        <v>0</v>
      </c>
      <c r="F19" t="str">
        <f>申込一覧表!AN23</f>
        <v/>
      </c>
      <c r="G19" t="str">
        <f>申込一覧表!BL23</f>
        <v/>
      </c>
      <c r="H19" t="str">
        <f>申込一覧表!DU23</f>
        <v/>
      </c>
      <c r="I19" t="str">
        <f>申込一覧表!DV23</f>
        <v/>
      </c>
      <c r="K19">
        <f>申込一覧表!CX23</f>
        <v>0</v>
      </c>
      <c r="L19" s="47">
        <f>申込書!$AB$4</f>
        <v>0</v>
      </c>
    </row>
    <row r="20" spans="1:12">
      <c r="A20" t="str">
        <f>IF(申込一覧表!D24="","",申込一覧表!BI24)</f>
        <v/>
      </c>
      <c r="B20">
        <v>0</v>
      </c>
      <c r="C20" t="str">
        <f>申込一覧表!BO24</f>
        <v xml:space="preserve">  </v>
      </c>
      <c r="D20" t="str">
        <f>申込一覧表!BN24</f>
        <v xml:space="preserve"> </v>
      </c>
      <c r="E20" s="117">
        <f>申込一覧表!B24</f>
        <v>0</v>
      </c>
      <c r="F20" t="str">
        <f>申込一覧表!AN24</f>
        <v/>
      </c>
      <c r="G20" t="str">
        <f>申込一覧表!BL24</f>
        <v/>
      </c>
      <c r="H20" t="str">
        <f>申込一覧表!DU24</f>
        <v/>
      </c>
      <c r="I20" t="str">
        <f>申込一覧表!DV24</f>
        <v/>
      </c>
      <c r="K20">
        <f>申込一覧表!CX24</f>
        <v>0</v>
      </c>
      <c r="L20" s="47">
        <f>申込書!$AB$4</f>
        <v>0</v>
      </c>
    </row>
    <row r="21" spans="1:12">
      <c r="A21" t="str">
        <f>IF(申込一覧表!D25="","",申込一覧表!BI25)</f>
        <v/>
      </c>
      <c r="B21">
        <v>0</v>
      </c>
      <c r="C21" t="str">
        <f>申込一覧表!BO25</f>
        <v xml:space="preserve">  </v>
      </c>
      <c r="D21" t="str">
        <f>申込一覧表!BN25</f>
        <v xml:space="preserve"> </v>
      </c>
      <c r="E21" s="117">
        <f>申込一覧表!B25</f>
        <v>0</v>
      </c>
      <c r="F21" t="str">
        <f>申込一覧表!AN25</f>
        <v/>
      </c>
      <c r="G21" t="str">
        <f>申込一覧表!BL25</f>
        <v/>
      </c>
      <c r="H21" t="str">
        <f>申込一覧表!DU25</f>
        <v/>
      </c>
      <c r="I21" t="str">
        <f>申込一覧表!DV25</f>
        <v/>
      </c>
      <c r="K21">
        <f>申込一覧表!CX25</f>
        <v>0</v>
      </c>
      <c r="L21" s="47">
        <f>申込書!$AB$4</f>
        <v>0</v>
      </c>
    </row>
    <row r="22" spans="1:12">
      <c r="A22" t="str">
        <f>IF(申込一覧表!D26="","",申込一覧表!BI26)</f>
        <v/>
      </c>
      <c r="B22">
        <v>0</v>
      </c>
      <c r="C22" t="str">
        <f>申込一覧表!BO26</f>
        <v xml:space="preserve">  </v>
      </c>
      <c r="D22" t="str">
        <f>申込一覧表!BN26</f>
        <v xml:space="preserve"> </v>
      </c>
      <c r="E22" s="117">
        <f>申込一覧表!B26</f>
        <v>0</v>
      </c>
      <c r="F22" t="str">
        <f>申込一覧表!AN26</f>
        <v/>
      </c>
      <c r="G22" t="str">
        <f>申込一覧表!BL26</f>
        <v/>
      </c>
      <c r="H22" t="str">
        <f>申込一覧表!DU26</f>
        <v/>
      </c>
      <c r="I22" t="str">
        <f>申込一覧表!DV26</f>
        <v/>
      </c>
      <c r="K22">
        <f>申込一覧表!CX26</f>
        <v>0</v>
      </c>
      <c r="L22" s="47">
        <f>申込書!$AB$4</f>
        <v>0</v>
      </c>
    </row>
    <row r="23" spans="1:12">
      <c r="A23" t="str">
        <f>IF(申込一覧表!D27="","",申込一覧表!BI27)</f>
        <v/>
      </c>
      <c r="B23">
        <v>0</v>
      </c>
      <c r="C23" t="str">
        <f>申込一覧表!BO27</f>
        <v xml:space="preserve">  </v>
      </c>
      <c r="D23" t="str">
        <f>申込一覧表!BN27</f>
        <v xml:space="preserve"> </v>
      </c>
      <c r="E23" s="117">
        <f>申込一覧表!B27</f>
        <v>0</v>
      </c>
      <c r="F23" t="str">
        <f>申込一覧表!AN27</f>
        <v/>
      </c>
      <c r="G23" t="str">
        <f>申込一覧表!BL27</f>
        <v/>
      </c>
      <c r="H23" t="str">
        <f>申込一覧表!DU27</f>
        <v/>
      </c>
      <c r="I23" t="str">
        <f>申込一覧表!DV27</f>
        <v/>
      </c>
      <c r="K23">
        <f>申込一覧表!CX27</f>
        <v>0</v>
      </c>
      <c r="L23" s="47">
        <f>申込書!$AB$4</f>
        <v>0</v>
      </c>
    </row>
    <row r="24" spans="1:12">
      <c r="A24" t="str">
        <f>IF(申込一覧表!D28="","",申込一覧表!BI28)</f>
        <v/>
      </c>
      <c r="B24">
        <v>0</v>
      </c>
      <c r="C24" t="str">
        <f>申込一覧表!BO28</f>
        <v xml:space="preserve">  </v>
      </c>
      <c r="D24" t="str">
        <f>申込一覧表!BN28</f>
        <v xml:space="preserve"> </v>
      </c>
      <c r="E24" s="117">
        <f>申込一覧表!B28</f>
        <v>0</v>
      </c>
      <c r="F24" t="str">
        <f>申込一覧表!AN28</f>
        <v/>
      </c>
      <c r="G24" t="str">
        <f>申込一覧表!BL28</f>
        <v/>
      </c>
      <c r="H24" t="str">
        <f>申込一覧表!DU28</f>
        <v/>
      </c>
      <c r="I24" t="str">
        <f>申込一覧表!DV28</f>
        <v/>
      </c>
      <c r="K24">
        <f>申込一覧表!CX28</f>
        <v>0</v>
      </c>
      <c r="L24" s="47">
        <f>申込書!$AB$4</f>
        <v>0</v>
      </c>
    </row>
    <row r="25" spans="1:12">
      <c r="A25" t="str">
        <f>IF(申込一覧表!D29="","",申込一覧表!BI29)</f>
        <v/>
      </c>
      <c r="B25">
        <v>0</v>
      </c>
      <c r="C25" t="str">
        <f>申込一覧表!BO29</f>
        <v xml:space="preserve">  </v>
      </c>
      <c r="D25" t="str">
        <f>申込一覧表!BN29</f>
        <v xml:space="preserve"> </v>
      </c>
      <c r="E25" s="117">
        <f>申込一覧表!B29</f>
        <v>0</v>
      </c>
      <c r="F25" t="str">
        <f>申込一覧表!AN29</f>
        <v/>
      </c>
      <c r="G25" t="str">
        <f>申込一覧表!BL29</f>
        <v/>
      </c>
      <c r="H25" t="str">
        <f>申込一覧表!DU29</f>
        <v/>
      </c>
      <c r="I25" t="str">
        <f>申込一覧表!DV29</f>
        <v/>
      </c>
      <c r="K25">
        <f>申込一覧表!CX29</f>
        <v>0</v>
      </c>
      <c r="L25" s="47">
        <f>申込書!$AB$4</f>
        <v>0</v>
      </c>
    </row>
    <row r="26" spans="1:12">
      <c r="A26" t="str">
        <f>IF(申込一覧表!D30="","",申込一覧表!BI30)</f>
        <v/>
      </c>
      <c r="B26">
        <v>0</v>
      </c>
      <c r="C26" t="str">
        <f>申込一覧表!BO30</f>
        <v xml:space="preserve">  </v>
      </c>
      <c r="D26" t="str">
        <f>申込一覧表!BN30</f>
        <v xml:space="preserve"> </v>
      </c>
      <c r="E26" s="117">
        <f>申込一覧表!B30</f>
        <v>0</v>
      </c>
      <c r="F26" t="str">
        <f>申込一覧表!AN30</f>
        <v/>
      </c>
      <c r="G26" t="str">
        <f>申込一覧表!BL30</f>
        <v/>
      </c>
      <c r="H26" t="str">
        <f>申込一覧表!DU30</f>
        <v/>
      </c>
      <c r="I26" t="str">
        <f>申込一覧表!DV30</f>
        <v/>
      </c>
      <c r="K26">
        <f>申込一覧表!CX30</f>
        <v>0</v>
      </c>
      <c r="L26" s="47">
        <f>申込書!$AB$4</f>
        <v>0</v>
      </c>
    </row>
    <row r="27" spans="1:12">
      <c r="A27" t="str">
        <f>IF(申込一覧表!D31="","",申込一覧表!BI31)</f>
        <v/>
      </c>
      <c r="B27">
        <v>0</v>
      </c>
      <c r="C27" t="str">
        <f>申込一覧表!BO31</f>
        <v xml:space="preserve">  </v>
      </c>
      <c r="D27" t="str">
        <f>申込一覧表!BN31</f>
        <v xml:space="preserve"> </v>
      </c>
      <c r="E27" s="117">
        <f>申込一覧表!B31</f>
        <v>0</v>
      </c>
      <c r="F27" t="str">
        <f>申込一覧表!AN31</f>
        <v/>
      </c>
      <c r="G27" t="str">
        <f>申込一覧表!BL31</f>
        <v/>
      </c>
      <c r="H27" t="str">
        <f>申込一覧表!DU31</f>
        <v/>
      </c>
      <c r="I27" t="str">
        <f>申込一覧表!DV31</f>
        <v/>
      </c>
      <c r="K27">
        <f>申込一覧表!CX31</f>
        <v>0</v>
      </c>
      <c r="L27" s="47">
        <f>申込書!$AB$4</f>
        <v>0</v>
      </c>
    </row>
    <row r="28" spans="1:12">
      <c r="A28" t="str">
        <f>IF(申込一覧表!D32="","",申込一覧表!BI32)</f>
        <v/>
      </c>
      <c r="B28">
        <v>0</v>
      </c>
      <c r="C28" t="str">
        <f>申込一覧表!BO32</f>
        <v xml:space="preserve">  </v>
      </c>
      <c r="D28" t="str">
        <f>申込一覧表!BN32</f>
        <v xml:space="preserve"> </v>
      </c>
      <c r="E28" s="117">
        <f>申込一覧表!B32</f>
        <v>0</v>
      </c>
      <c r="F28" t="str">
        <f>申込一覧表!AN32</f>
        <v/>
      </c>
      <c r="G28" t="str">
        <f>申込一覧表!BL32</f>
        <v/>
      </c>
      <c r="H28" t="str">
        <f>申込一覧表!DU32</f>
        <v/>
      </c>
      <c r="I28" t="str">
        <f>申込一覧表!DV32</f>
        <v/>
      </c>
      <c r="K28">
        <f>申込一覧表!CX32</f>
        <v>0</v>
      </c>
      <c r="L28" s="47">
        <f>申込書!$AB$4</f>
        <v>0</v>
      </c>
    </row>
    <row r="29" spans="1:12">
      <c r="A29" t="str">
        <f>IF(申込一覧表!D33="","",申込一覧表!BI33)</f>
        <v/>
      </c>
      <c r="B29">
        <v>0</v>
      </c>
      <c r="C29" t="str">
        <f>申込一覧表!BO33</f>
        <v xml:space="preserve">  </v>
      </c>
      <c r="D29" t="str">
        <f>申込一覧表!BN33</f>
        <v xml:space="preserve"> </v>
      </c>
      <c r="E29" s="117">
        <f>申込一覧表!B33</f>
        <v>0</v>
      </c>
      <c r="F29" t="str">
        <f>申込一覧表!AN33</f>
        <v/>
      </c>
      <c r="G29" t="str">
        <f>申込一覧表!BL33</f>
        <v/>
      </c>
      <c r="H29" t="str">
        <f>申込一覧表!DU33</f>
        <v/>
      </c>
      <c r="I29" t="str">
        <f>申込一覧表!DV33</f>
        <v/>
      </c>
      <c r="K29">
        <f>申込一覧表!CX33</f>
        <v>0</v>
      </c>
      <c r="L29" s="47">
        <f>申込書!$AB$4</f>
        <v>0</v>
      </c>
    </row>
    <row r="30" spans="1:12">
      <c r="A30" t="str">
        <f>IF(申込一覧表!D34="","",申込一覧表!BI34)</f>
        <v/>
      </c>
      <c r="B30">
        <v>0</v>
      </c>
      <c r="C30" t="str">
        <f>申込一覧表!BO34</f>
        <v xml:space="preserve">  </v>
      </c>
      <c r="D30" t="str">
        <f>申込一覧表!BN34</f>
        <v xml:space="preserve"> </v>
      </c>
      <c r="E30" s="117">
        <f>申込一覧表!B34</f>
        <v>0</v>
      </c>
      <c r="F30" t="str">
        <f>申込一覧表!AN34</f>
        <v/>
      </c>
      <c r="G30" t="str">
        <f>申込一覧表!BL34</f>
        <v/>
      </c>
      <c r="H30" t="str">
        <f>申込一覧表!DU34</f>
        <v/>
      </c>
      <c r="I30" t="str">
        <f>申込一覧表!DV34</f>
        <v/>
      </c>
      <c r="K30">
        <f>申込一覧表!CX34</f>
        <v>0</v>
      </c>
      <c r="L30" s="47">
        <f>申込書!$AB$4</f>
        <v>0</v>
      </c>
    </row>
    <row r="31" spans="1:12">
      <c r="A31" t="str">
        <f>IF(申込一覧表!D35="","",申込一覧表!BI35)</f>
        <v/>
      </c>
      <c r="B31">
        <v>0</v>
      </c>
      <c r="C31" t="str">
        <f>申込一覧表!BO35</f>
        <v xml:space="preserve">  </v>
      </c>
      <c r="D31" t="str">
        <f>申込一覧表!BN35</f>
        <v xml:space="preserve"> </v>
      </c>
      <c r="E31" s="117">
        <f>申込一覧表!B35</f>
        <v>0</v>
      </c>
      <c r="F31" t="str">
        <f>申込一覧表!AN35</f>
        <v/>
      </c>
      <c r="G31" t="str">
        <f>申込一覧表!BL35</f>
        <v/>
      </c>
      <c r="H31" t="str">
        <f>申込一覧表!DU35</f>
        <v/>
      </c>
      <c r="I31" t="str">
        <f>申込一覧表!DV35</f>
        <v/>
      </c>
      <c r="K31">
        <f>申込一覧表!CX35</f>
        <v>0</v>
      </c>
      <c r="L31" s="47">
        <f>申込書!$AB$4</f>
        <v>0</v>
      </c>
    </row>
    <row r="32" spans="1:12">
      <c r="A32" t="str">
        <f>IF(申込一覧表!D36="","",申込一覧表!BI36)</f>
        <v/>
      </c>
      <c r="B32">
        <v>0</v>
      </c>
      <c r="C32" t="str">
        <f>申込一覧表!BO36</f>
        <v xml:space="preserve">  </v>
      </c>
      <c r="D32" t="str">
        <f>申込一覧表!BN36</f>
        <v xml:space="preserve"> </v>
      </c>
      <c r="E32" s="117">
        <f>申込一覧表!B36</f>
        <v>0</v>
      </c>
      <c r="F32" t="str">
        <f>申込一覧表!AN36</f>
        <v/>
      </c>
      <c r="G32" t="str">
        <f>申込一覧表!BL36</f>
        <v/>
      </c>
      <c r="H32" t="str">
        <f>申込一覧表!DU36</f>
        <v/>
      </c>
      <c r="I32" t="str">
        <f>申込一覧表!DV36</f>
        <v/>
      </c>
      <c r="K32">
        <f>申込一覧表!CX36</f>
        <v>0</v>
      </c>
      <c r="L32" s="47">
        <f>申込書!$AB$4</f>
        <v>0</v>
      </c>
    </row>
    <row r="33" spans="1:12">
      <c r="A33" t="str">
        <f>IF(申込一覧表!D37="","",申込一覧表!BI37)</f>
        <v/>
      </c>
      <c r="B33">
        <v>0</v>
      </c>
      <c r="C33" t="str">
        <f>申込一覧表!BO37</f>
        <v xml:space="preserve">  </v>
      </c>
      <c r="D33" t="str">
        <f>申込一覧表!BN37</f>
        <v xml:space="preserve"> </v>
      </c>
      <c r="E33" s="117">
        <f>申込一覧表!B37</f>
        <v>0</v>
      </c>
      <c r="F33" t="str">
        <f>申込一覧表!AN37</f>
        <v/>
      </c>
      <c r="G33" t="str">
        <f>申込一覧表!BL37</f>
        <v/>
      </c>
      <c r="H33" t="str">
        <f>申込一覧表!DU37</f>
        <v/>
      </c>
      <c r="I33" t="str">
        <f>申込一覧表!DV37</f>
        <v/>
      </c>
      <c r="K33">
        <f>申込一覧表!CX37</f>
        <v>0</v>
      </c>
      <c r="L33" s="47">
        <f>申込書!$AB$4</f>
        <v>0</v>
      </c>
    </row>
    <row r="34" spans="1:12">
      <c r="A34" t="str">
        <f>IF(申込一覧表!D38="","",申込一覧表!BI38)</f>
        <v/>
      </c>
      <c r="B34">
        <v>0</v>
      </c>
      <c r="C34" t="str">
        <f>申込一覧表!BO38</f>
        <v xml:space="preserve">  </v>
      </c>
      <c r="D34" t="str">
        <f>申込一覧表!BN38</f>
        <v xml:space="preserve"> </v>
      </c>
      <c r="E34" s="117">
        <f>申込一覧表!B38</f>
        <v>0</v>
      </c>
      <c r="F34" t="str">
        <f>申込一覧表!AN38</f>
        <v/>
      </c>
      <c r="G34" t="str">
        <f>申込一覧表!BL38</f>
        <v/>
      </c>
      <c r="H34" t="str">
        <f>申込一覧表!DU38</f>
        <v/>
      </c>
      <c r="I34" t="str">
        <f>申込一覧表!DV38</f>
        <v/>
      </c>
      <c r="K34">
        <f>申込一覧表!CX38</f>
        <v>0</v>
      </c>
      <c r="L34" s="47">
        <f>申込書!$AB$4</f>
        <v>0</v>
      </c>
    </row>
    <row r="35" spans="1:12">
      <c r="A35" t="str">
        <f>IF(申込一覧表!D39="","",申込一覧表!BI39)</f>
        <v/>
      </c>
      <c r="B35">
        <v>0</v>
      </c>
      <c r="C35" t="str">
        <f>申込一覧表!BO39</f>
        <v xml:space="preserve">  </v>
      </c>
      <c r="D35" t="str">
        <f>申込一覧表!BN39</f>
        <v xml:space="preserve"> </v>
      </c>
      <c r="E35" s="117">
        <f>申込一覧表!B39</f>
        <v>0</v>
      </c>
      <c r="F35" t="str">
        <f>申込一覧表!AN39</f>
        <v/>
      </c>
      <c r="G35" t="str">
        <f>申込一覧表!BL39</f>
        <v/>
      </c>
      <c r="H35" t="str">
        <f>申込一覧表!DU39</f>
        <v/>
      </c>
      <c r="I35" t="str">
        <f>申込一覧表!DV39</f>
        <v/>
      </c>
      <c r="K35">
        <f>申込一覧表!CX39</f>
        <v>0</v>
      </c>
      <c r="L35" s="47">
        <f>申込書!$AB$4</f>
        <v>0</v>
      </c>
    </row>
    <row r="36" spans="1:12">
      <c r="A36" t="str">
        <f>IF(申込一覧表!D40="","",申込一覧表!BI40)</f>
        <v/>
      </c>
      <c r="B36">
        <v>0</v>
      </c>
      <c r="C36" t="str">
        <f>申込一覧表!BO40</f>
        <v xml:space="preserve">  </v>
      </c>
      <c r="D36" t="str">
        <f>申込一覧表!BN40</f>
        <v xml:space="preserve"> </v>
      </c>
      <c r="E36" s="117">
        <f>申込一覧表!B40</f>
        <v>0</v>
      </c>
      <c r="F36" t="str">
        <f>申込一覧表!AN40</f>
        <v/>
      </c>
      <c r="G36" t="str">
        <f>申込一覧表!BL40</f>
        <v/>
      </c>
      <c r="H36" t="str">
        <f>申込一覧表!DU40</f>
        <v/>
      </c>
      <c r="I36" t="str">
        <f>申込一覧表!DV40</f>
        <v/>
      </c>
      <c r="K36">
        <f>申込一覧表!CX40</f>
        <v>0</v>
      </c>
      <c r="L36" s="47">
        <f>申込書!$AB$4</f>
        <v>0</v>
      </c>
    </row>
    <row r="37" spans="1:12">
      <c r="A37" t="str">
        <f>IF(申込一覧表!D41="","",申込一覧表!BI41)</f>
        <v/>
      </c>
      <c r="B37">
        <v>0</v>
      </c>
      <c r="C37" t="str">
        <f>申込一覧表!BO41</f>
        <v xml:space="preserve">  </v>
      </c>
      <c r="D37" t="str">
        <f>申込一覧表!BN41</f>
        <v xml:space="preserve"> </v>
      </c>
      <c r="E37" s="117">
        <f>申込一覧表!B41</f>
        <v>0</v>
      </c>
      <c r="F37" t="str">
        <f>申込一覧表!AN41</f>
        <v/>
      </c>
      <c r="G37" t="str">
        <f>申込一覧表!BL41</f>
        <v/>
      </c>
      <c r="H37" t="str">
        <f>申込一覧表!DU41</f>
        <v/>
      </c>
      <c r="I37" t="str">
        <f>申込一覧表!DV41</f>
        <v/>
      </c>
      <c r="K37">
        <f>申込一覧表!CX41</f>
        <v>0</v>
      </c>
      <c r="L37" s="47">
        <f>申込書!$AB$4</f>
        <v>0</v>
      </c>
    </row>
    <row r="38" spans="1:12">
      <c r="A38" t="str">
        <f>IF(申込一覧表!D42="","",申込一覧表!BI42)</f>
        <v/>
      </c>
      <c r="B38">
        <v>0</v>
      </c>
      <c r="C38" t="str">
        <f>申込一覧表!BO42</f>
        <v xml:space="preserve">  </v>
      </c>
      <c r="D38" t="str">
        <f>申込一覧表!BN42</f>
        <v xml:space="preserve"> </v>
      </c>
      <c r="E38" s="117">
        <f>申込一覧表!B42</f>
        <v>0</v>
      </c>
      <c r="F38" t="str">
        <f>申込一覧表!AN42</f>
        <v/>
      </c>
      <c r="G38" t="str">
        <f>申込一覧表!BL42</f>
        <v/>
      </c>
      <c r="H38" t="str">
        <f>申込一覧表!DU42</f>
        <v/>
      </c>
      <c r="I38" t="str">
        <f>申込一覧表!DV42</f>
        <v/>
      </c>
      <c r="K38">
        <f>申込一覧表!CX42</f>
        <v>0</v>
      </c>
      <c r="L38" s="47">
        <f>申込書!$AB$4</f>
        <v>0</v>
      </c>
    </row>
    <row r="39" spans="1:12">
      <c r="A39" t="str">
        <f>IF(申込一覧表!D43="","",申込一覧表!BI43)</f>
        <v/>
      </c>
      <c r="B39">
        <v>0</v>
      </c>
      <c r="C39" t="str">
        <f>申込一覧表!BO43</f>
        <v xml:space="preserve">  </v>
      </c>
      <c r="D39" t="str">
        <f>申込一覧表!BN43</f>
        <v xml:space="preserve"> </v>
      </c>
      <c r="E39" s="117">
        <f>申込一覧表!B43</f>
        <v>0</v>
      </c>
      <c r="F39" t="str">
        <f>申込一覧表!AN43</f>
        <v/>
      </c>
      <c r="G39" t="str">
        <f>申込一覧表!BL43</f>
        <v/>
      </c>
      <c r="H39" t="str">
        <f>申込一覧表!DU43</f>
        <v/>
      </c>
      <c r="I39" t="str">
        <f>申込一覧表!DV43</f>
        <v/>
      </c>
      <c r="K39">
        <f>申込一覧表!CX43</f>
        <v>0</v>
      </c>
      <c r="L39" s="47">
        <f>申込書!$AB$4</f>
        <v>0</v>
      </c>
    </row>
    <row r="40" spans="1:12">
      <c r="A40" t="str">
        <f>IF(申込一覧表!D44="","",申込一覧表!BI44)</f>
        <v/>
      </c>
      <c r="B40">
        <v>0</v>
      </c>
      <c r="C40" t="str">
        <f>申込一覧表!BO44</f>
        <v xml:space="preserve">  </v>
      </c>
      <c r="D40" t="str">
        <f>申込一覧表!BN44</f>
        <v xml:space="preserve"> </v>
      </c>
      <c r="E40" s="117">
        <f>申込一覧表!B44</f>
        <v>0</v>
      </c>
      <c r="F40" t="str">
        <f>申込一覧表!AN44</f>
        <v/>
      </c>
      <c r="G40" t="str">
        <f>申込一覧表!BL44</f>
        <v/>
      </c>
      <c r="H40" t="str">
        <f>申込一覧表!DU44</f>
        <v/>
      </c>
      <c r="I40" t="str">
        <f>申込一覧表!DV44</f>
        <v/>
      </c>
      <c r="K40">
        <f>申込一覧表!CX44</f>
        <v>0</v>
      </c>
      <c r="L40" s="47">
        <f>申込書!$AB$4</f>
        <v>0</v>
      </c>
    </row>
    <row r="41" spans="1:12">
      <c r="A41" t="str">
        <f>IF(申込一覧表!D45="","",申込一覧表!BI45)</f>
        <v/>
      </c>
      <c r="B41">
        <v>0</v>
      </c>
      <c r="C41" t="str">
        <f>申込一覧表!BO45</f>
        <v xml:space="preserve">  </v>
      </c>
      <c r="D41" t="str">
        <f>申込一覧表!BN45</f>
        <v xml:space="preserve"> </v>
      </c>
      <c r="E41" s="117">
        <f>申込一覧表!B45</f>
        <v>0</v>
      </c>
      <c r="F41" t="str">
        <f>申込一覧表!AN45</f>
        <v/>
      </c>
      <c r="G41" t="str">
        <f>申込一覧表!BL45</f>
        <v/>
      </c>
      <c r="H41" t="str">
        <f>申込一覧表!DU45</f>
        <v/>
      </c>
      <c r="I41" t="str">
        <f>申込一覧表!DV45</f>
        <v/>
      </c>
      <c r="K41">
        <f>申込一覧表!CX45</f>
        <v>0</v>
      </c>
      <c r="L41" s="47">
        <f>申込書!$AB$4</f>
        <v>0</v>
      </c>
    </row>
    <row r="42" spans="1:12">
      <c r="A42" t="str">
        <f>IF(申込一覧表!D46="","",申込一覧表!BI46)</f>
        <v/>
      </c>
      <c r="B42">
        <v>0</v>
      </c>
      <c r="C42" t="str">
        <f>申込一覧表!BO46</f>
        <v xml:space="preserve">  </v>
      </c>
      <c r="D42" t="str">
        <f>申込一覧表!BN46</f>
        <v xml:space="preserve"> </v>
      </c>
      <c r="E42" s="117">
        <f>申込一覧表!B46</f>
        <v>0</v>
      </c>
      <c r="F42" t="str">
        <f>申込一覧表!AN46</f>
        <v/>
      </c>
      <c r="G42" t="str">
        <f>申込一覧表!BL46</f>
        <v/>
      </c>
      <c r="H42" t="str">
        <f>申込一覧表!DU46</f>
        <v/>
      </c>
      <c r="I42" t="str">
        <f>申込一覧表!DV46</f>
        <v/>
      </c>
      <c r="K42">
        <f>申込一覧表!CX46</f>
        <v>0</v>
      </c>
      <c r="L42" s="47">
        <f>申込書!$AB$4</f>
        <v>0</v>
      </c>
    </row>
    <row r="43" spans="1:12">
      <c r="A43" t="str">
        <f>IF(申込一覧表!D47="","",申込一覧表!BI47)</f>
        <v/>
      </c>
      <c r="B43">
        <v>0</v>
      </c>
      <c r="C43" t="str">
        <f>申込一覧表!BO47</f>
        <v xml:space="preserve">  </v>
      </c>
      <c r="D43" t="str">
        <f>申込一覧表!BN47</f>
        <v xml:space="preserve"> </v>
      </c>
      <c r="E43" s="117">
        <f>申込一覧表!B47</f>
        <v>0</v>
      </c>
      <c r="F43" t="str">
        <f>申込一覧表!AN47</f>
        <v/>
      </c>
      <c r="G43" t="str">
        <f>申込一覧表!BL47</f>
        <v/>
      </c>
      <c r="H43" t="str">
        <f>申込一覧表!DU47</f>
        <v/>
      </c>
      <c r="I43" t="str">
        <f>申込一覧表!DV47</f>
        <v/>
      </c>
      <c r="K43">
        <f>申込一覧表!CX47</f>
        <v>0</v>
      </c>
      <c r="L43" s="47">
        <f>申込書!$AB$4</f>
        <v>0</v>
      </c>
    </row>
    <row r="44" spans="1:12">
      <c r="A44" t="str">
        <f>IF(申込一覧表!D48="","",申込一覧表!BI48)</f>
        <v/>
      </c>
      <c r="B44">
        <v>0</v>
      </c>
      <c r="C44" t="str">
        <f>申込一覧表!BO48</f>
        <v xml:space="preserve">  </v>
      </c>
      <c r="D44" t="str">
        <f>申込一覧表!BN48</f>
        <v xml:space="preserve"> </v>
      </c>
      <c r="E44" s="117">
        <f>申込一覧表!B48</f>
        <v>0</v>
      </c>
      <c r="F44" t="str">
        <f>申込一覧表!AN48</f>
        <v/>
      </c>
      <c r="G44" t="str">
        <f>申込一覧表!BL48</f>
        <v/>
      </c>
      <c r="H44" t="str">
        <f>申込一覧表!DU48</f>
        <v/>
      </c>
      <c r="I44" t="str">
        <f>申込一覧表!DV48</f>
        <v/>
      </c>
      <c r="K44">
        <f>申込一覧表!CX48</f>
        <v>0</v>
      </c>
      <c r="L44" s="47">
        <f>申込書!$AB$4</f>
        <v>0</v>
      </c>
    </row>
    <row r="45" spans="1:12">
      <c r="A45" t="str">
        <f>IF(申込一覧表!D49="","",申込一覧表!BI49)</f>
        <v/>
      </c>
      <c r="B45">
        <v>0</v>
      </c>
      <c r="C45" t="str">
        <f>申込一覧表!BO49</f>
        <v xml:space="preserve">  </v>
      </c>
      <c r="D45" t="str">
        <f>申込一覧表!BN49</f>
        <v xml:space="preserve"> </v>
      </c>
      <c r="E45" s="117">
        <f>申込一覧表!B49</f>
        <v>0</v>
      </c>
      <c r="F45" t="str">
        <f>申込一覧表!AN49</f>
        <v/>
      </c>
      <c r="G45" t="str">
        <f>申込一覧表!BL49</f>
        <v/>
      </c>
      <c r="H45" t="str">
        <f>申込一覧表!DU49</f>
        <v/>
      </c>
      <c r="I45" t="str">
        <f>申込一覧表!DV49</f>
        <v/>
      </c>
      <c r="K45">
        <f>申込一覧表!CX49</f>
        <v>0</v>
      </c>
      <c r="L45" s="47">
        <f>申込書!$AB$4</f>
        <v>0</v>
      </c>
    </row>
    <row r="46" spans="1:12">
      <c r="A46" t="str">
        <f>IF(申込一覧表!D50="","",申込一覧表!BI50)</f>
        <v/>
      </c>
      <c r="B46">
        <v>0</v>
      </c>
      <c r="C46" t="str">
        <f>申込一覧表!BO50</f>
        <v xml:space="preserve">  </v>
      </c>
      <c r="D46" t="str">
        <f>申込一覧表!BN50</f>
        <v xml:space="preserve"> </v>
      </c>
      <c r="E46" s="117">
        <f>申込一覧表!B50</f>
        <v>0</v>
      </c>
      <c r="F46" t="str">
        <f>申込一覧表!AN50</f>
        <v/>
      </c>
      <c r="G46" t="str">
        <f>申込一覧表!BL50</f>
        <v/>
      </c>
      <c r="H46" t="str">
        <f>申込一覧表!DU50</f>
        <v/>
      </c>
      <c r="I46" t="str">
        <f>申込一覧表!DV50</f>
        <v/>
      </c>
      <c r="K46">
        <f>申込一覧表!CX50</f>
        <v>0</v>
      </c>
      <c r="L46" s="47">
        <f>申込書!$AB$4</f>
        <v>0</v>
      </c>
    </row>
    <row r="47" spans="1:12">
      <c r="A47" t="str">
        <f>IF(申込一覧表!D51="","",申込一覧表!BI51)</f>
        <v/>
      </c>
      <c r="B47">
        <v>0</v>
      </c>
      <c r="C47" t="str">
        <f>申込一覧表!BO51</f>
        <v xml:space="preserve">  </v>
      </c>
      <c r="D47" t="str">
        <f>申込一覧表!BN51</f>
        <v xml:space="preserve"> </v>
      </c>
      <c r="E47" s="117">
        <f>申込一覧表!B51</f>
        <v>0</v>
      </c>
      <c r="F47" t="str">
        <f>申込一覧表!AN51</f>
        <v/>
      </c>
      <c r="G47" t="str">
        <f>申込一覧表!BL51</f>
        <v/>
      </c>
      <c r="H47" t="str">
        <f>申込一覧表!DU51</f>
        <v/>
      </c>
      <c r="I47" t="str">
        <f>申込一覧表!DV51</f>
        <v/>
      </c>
      <c r="K47">
        <f>申込一覧表!CX51</f>
        <v>0</v>
      </c>
      <c r="L47" s="47">
        <f>申込書!$AB$4</f>
        <v>0</v>
      </c>
    </row>
    <row r="48" spans="1:12">
      <c r="A48" t="str">
        <f>IF(申込一覧表!D52="","",申込一覧表!BI52)</f>
        <v/>
      </c>
      <c r="B48">
        <v>0</v>
      </c>
      <c r="C48" t="str">
        <f>申込一覧表!BO52</f>
        <v xml:space="preserve">  </v>
      </c>
      <c r="D48" t="str">
        <f>申込一覧表!BN52</f>
        <v xml:space="preserve"> </v>
      </c>
      <c r="E48" s="117">
        <f>申込一覧表!B52</f>
        <v>0</v>
      </c>
      <c r="F48" t="str">
        <f>申込一覧表!AN52</f>
        <v/>
      </c>
      <c r="G48" t="str">
        <f>申込一覧表!BL52</f>
        <v/>
      </c>
      <c r="H48" t="str">
        <f>申込一覧表!DU52</f>
        <v/>
      </c>
      <c r="I48" t="str">
        <f>申込一覧表!DV52</f>
        <v/>
      </c>
      <c r="K48">
        <f>申込一覧表!CX52</f>
        <v>0</v>
      </c>
      <c r="L48" s="47">
        <f>申込書!$AB$4</f>
        <v>0</v>
      </c>
    </row>
    <row r="49" spans="1:12">
      <c r="A49" t="str">
        <f>IF(申込一覧表!D53="","",申込一覧表!BI53)</f>
        <v/>
      </c>
      <c r="B49">
        <v>0</v>
      </c>
      <c r="C49" t="str">
        <f>申込一覧表!BO53</f>
        <v xml:space="preserve">  </v>
      </c>
      <c r="D49" t="str">
        <f>申込一覧表!BN53</f>
        <v xml:space="preserve"> </v>
      </c>
      <c r="E49" s="117">
        <f>申込一覧表!B53</f>
        <v>0</v>
      </c>
      <c r="F49" t="str">
        <f>申込一覧表!AN53</f>
        <v/>
      </c>
      <c r="G49" t="str">
        <f>申込一覧表!BL53</f>
        <v/>
      </c>
      <c r="H49" t="str">
        <f>申込一覧表!DU53</f>
        <v/>
      </c>
      <c r="I49" t="str">
        <f>申込一覧表!DV53</f>
        <v/>
      </c>
      <c r="K49">
        <f>申込一覧表!CX53</f>
        <v>0</v>
      </c>
      <c r="L49" s="47">
        <f>申込書!$AB$4</f>
        <v>0</v>
      </c>
    </row>
    <row r="50" spans="1:12">
      <c r="A50" t="str">
        <f>IF(申込一覧表!D54="","",申込一覧表!BI54)</f>
        <v/>
      </c>
      <c r="B50">
        <v>0</v>
      </c>
      <c r="C50" t="str">
        <f>申込一覧表!BO54</f>
        <v xml:space="preserve">  </v>
      </c>
      <c r="D50" t="str">
        <f>申込一覧表!BN54</f>
        <v xml:space="preserve"> </v>
      </c>
      <c r="E50" s="117">
        <f>申込一覧表!B54</f>
        <v>0</v>
      </c>
      <c r="F50" t="str">
        <f>申込一覧表!AN54</f>
        <v/>
      </c>
      <c r="G50" t="str">
        <f>申込一覧表!BL54</f>
        <v/>
      </c>
      <c r="H50" t="str">
        <f>申込一覧表!DU54</f>
        <v/>
      </c>
      <c r="I50" t="str">
        <f>申込一覧表!DV54</f>
        <v/>
      </c>
      <c r="K50">
        <f>申込一覧表!CX54</f>
        <v>0</v>
      </c>
      <c r="L50" s="47">
        <f>申込書!$AB$4</f>
        <v>0</v>
      </c>
    </row>
    <row r="51" spans="1:12">
      <c r="A51" t="str">
        <f>IF(申込一覧表!D55="","",申込一覧表!BI55)</f>
        <v/>
      </c>
      <c r="B51">
        <v>0</v>
      </c>
      <c r="C51" t="str">
        <f>申込一覧表!BO55</f>
        <v xml:space="preserve">  </v>
      </c>
      <c r="D51" t="str">
        <f>申込一覧表!BN55</f>
        <v xml:space="preserve"> </v>
      </c>
      <c r="E51" s="117">
        <f>申込一覧表!B55</f>
        <v>0</v>
      </c>
      <c r="F51" t="str">
        <f>申込一覧表!AN55</f>
        <v/>
      </c>
      <c r="G51" t="str">
        <f>申込一覧表!BL55</f>
        <v/>
      </c>
      <c r="H51" t="str">
        <f>申込一覧表!DU55</f>
        <v/>
      </c>
      <c r="I51" t="str">
        <f>申込一覧表!DV55</f>
        <v/>
      </c>
      <c r="K51">
        <f>申込一覧表!CX55</f>
        <v>0</v>
      </c>
      <c r="L51" s="47">
        <f>申込書!$AB$4</f>
        <v>0</v>
      </c>
    </row>
    <row r="52" spans="1:12">
      <c r="A52" t="str">
        <f>IF(申込一覧表!D56="","",申込一覧表!BI56)</f>
        <v/>
      </c>
      <c r="B52">
        <v>0</v>
      </c>
      <c r="C52" t="str">
        <f>申込一覧表!BO56</f>
        <v xml:space="preserve">  </v>
      </c>
      <c r="D52" t="str">
        <f>申込一覧表!BN56</f>
        <v xml:space="preserve"> </v>
      </c>
      <c r="E52" s="117">
        <f>申込一覧表!B56</f>
        <v>0</v>
      </c>
      <c r="F52" t="str">
        <f>申込一覧表!AN56</f>
        <v/>
      </c>
      <c r="G52" t="str">
        <f>申込一覧表!BL56</f>
        <v/>
      </c>
      <c r="H52" t="str">
        <f>申込一覧表!DU56</f>
        <v/>
      </c>
      <c r="I52" t="str">
        <f>申込一覧表!DV56</f>
        <v/>
      </c>
      <c r="K52">
        <f>申込一覧表!CX56</f>
        <v>0</v>
      </c>
      <c r="L52" s="47">
        <f>申込書!$AB$4</f>
        <v>0</v>
      </c>
    </row>
    <row r="53" spans="1:12">
      <c r="A53" t="str">
        <f>IF(申込一覧表!D57="","",申込一覧表!BI57)</f>
        <v/>
      </c>
      <c r="B53">
        <v>0</v>
      </c>
      <c r="C53" t="str">
        <f>申込一覧表!BO57</f>
        <v xml:space="preserve">  </v>
      </c>
      <c r="D53" t="str">
        <f>申込一覧表!BN57</f>
        <v xml:space="preserve"> </v>
      </c>
      <c r="E53" s="117">
        <f>申込一覧表!B57</f>
        <v>0</v>
      </c>
      <c r="F53" t="str">
        <f>申込一覧表!AN57</f>
        <v/>
      </c>
      <c r="G53" t="str">
        <f>申込一覧表!BL57</f>
        <v/>
      </c>
      <c r="H53" t="str">
        <f>申込一覧表!DU57</f>
        <v/>
      </c>
      <c r="I53" t="str">
        <f>申込一覧表!DV57</f>
        <v/>
      </c>
      <c r="K53">
        <f>申込一覧表!CX57</f>
        <v>0</v>
      </c>
      <c r="L53" s="47">
        <f>申込書!$AB$4</f>
        <v>0</v>
      </c>
    </row>
    <row r="54" spans="1:12">
      <c r="A54" t="str">
        <f>IF(申込一覧表!D58="","",申込一覧表!BI58)</f>
        <v/>
      </c>
      <c r="B54">
        <v>0</v>
      </c>
      <c r="C54" t="str">
        <f>申込一覧表!BO58</f>
        <v xml:space="preserve">  </v>
      </c>
      <c r="D54" t="str">
        <f>申込一覧表!BN58</f>
        <v xml:space="preserve"> </v>
      </c>
      <c r="E54" s="117">
        <f>申込一覧表!B58</f>
        <v>0</v>
      </c>
      <c r="F54" t="str">
        <f>申込一覧表!AN58</f>
        <v/>
      </c>
      <c r="G54" t="str">
        <f>申込一覧表!BL58</f>
        <v/>
      </c>
      <c r="H54" t="str">
        <f>申込一覧表!DU58</f>
        <v/>
      </c>
      <c r="I54" t="str">
        <f>申込一覧表!DV58</f>
        <v/>
      </c>
      <c r="K54">
        <f>申込一覧表!CX58</f>
        <v>0</v>
      </c>
      <c r="L54" s="47">
        <f>申込書!$AB$4</f>
        <v>0</v>
      </c>
    </row>
    <row r="55" spans="1:12">
      <c r="A55" t="str">
        <f>IF(申込一覧表!D59="","",申込一覧表!BI59)</f>
        <v/>
      </c>
      <c r="B55">
        <v>0</v>
      </c>
      <c r="C55" t="str">
        <f>申込一覧表!BO59</f>
        <v xml:space="preserve">  </v>
      </c>
      <c r="D55" t="str">
        <f>申込一覧表!BN59</f>
        <v xml:space="preserve"> </v>
      </c>
      <c r="E55" s="117">
        <f>申込一覧表!B59</f>
        <v>0</v>
      </c>
      <c r="F55" t="str">
        <f>申込一覧表!AN59</f>
        <v/>
      </c>
      <c r="G55" t="str">
        <f>申込一覧表!BL59</f>
        <v/>
      </c>
      <c r="H55" t="str">
        <f>申込一覧表!DU59</f>
        <v/>
      </c>
      <c r="I55" t="str">
        <f>申込一覧表!DV59</f>
        <v/>
      </c>
      <c r="K55">
        <f>申込一覧表!CX59</f>
        <v>0</v>
      </c>
      <c r="L55" s="47">
        <f>申込書!$AB$4</f>
        <v>0</v>
      </c>
    </row>
    <row r="56" spans="1:12">
      <c r="A56" t="str">
        <f>IF(申込一覧表!D60="","",申込一覧表!BI60)</f>
        <v/>
      </c>
      <c r="B56">
        <v>0</v>
      </c>
      <c r="C56" t="str">
        <f>申込一覧表!BO60</f>
        <v xml:space="preserve">  </v>
      </c>
      <c r="D56" t="str">
        <f>申込一覧表!BN60</f>
        <v xml:space="preserve"> </v>
      </c>
      <c r="E56" s="117">
        <f>申込一覧表!B60</f>
        <v>0</v>
      </c>
      <c r="F56" t="str">
        <f>申込一覧表!AN60</f>
        <v/>
      </c>
      <c r="G56" t="str">
        <f>申込一覧表!BL60</f>
        <v/>
      </c>
      <c r="H56" t="str">
        <f>申込一覧表!DU60</f>
        <v/>
      </c>
      <c r="I56" t="str">
        <f>申込一覧表!DV60</f>
        <v/>
      </c>
      <c r="K56">
        <f>申込一覧表!CX60</f>
        <v>0</v>
      </c>
      <c r="L56" s="47">
        <f>申込書!$AB$4</f>
        <v>0</v>
      </c>
    </row>
    <row r="57" spans="1:12">
      <c r="A57" t="str">
        <f>IF(申込一覧表!D61="","",申込一覧表!BI61)</f>
        <v/>
      </c>
      <c r="B57">
        <v>0</v>
      </c>
      <c r="C57" t="str">
        <f>申込一覧表!BO61</f>
        <v xml:space="preserve">  </v>
      </c>
      <c r="D57" t="str">
        <f>申込一覧表!BN61</f>
        <v xml:space="preserve"> </v>
      </c>
      <c r="E57" s="117">
        <f>申込一覧表!B61</f>
        <v>0</v>
      </c>
      <c r="F57" t="str">
        <f>申込一覧表!AN61</f>
        <v/>
      </c>
      <c r="G57" t="str">
        <f>申込一覧表!BL61</f>
        <v/>
      </c>
      <c r="H57" t="str">
        <f>申込一覧表!DU61</f>
        <v/>
      </c>
      <c r="I57" t="str">
        <f>申込一覧表!DV61</f>
        <v/>
      </c>
      <c r="K57">
        <f>申込一覧表!CX61</f>
        <v>0</v>
      </c>
      <c r="L57" s="47">
        <f>申込書!$AB$4</f>
        <v>0</v>
      </c>
    </row>
    <row r="58" spans="1:12">
      <c r="A58" t="str">
        <f>IF(申込一覧表!D62="","",申込一覧表!BI62)</f>
        <v/>
      </c>
      <c r="B58">
        <v>0</v>
      </c>
      <c r="C58" t="str">
        <f>申込一覧表!BO62</f>
        <v xml:space="preserve">  </v>
      </c>
      <c r="D58" t="str">
        <f>申込一覧表!BN62</f>
        <v xml:space="preserve"> </v>
      </c>
      <c r="E58" s="117">
        <f>申込一覧表!B62</f>
        <v>0</v>
      </c>
      <c r="F58" t="str">
        <f>申込一覧表!AN62</f>
        <v/>
      </c>
      <c r="G58" t="str">
        <f>申込一覧表!BL62</f>
        <v/>
      </c>
      <c r="H58" t="str">
        <f>申込一覧表!DU62</f>
        <v/>
      </c>
      <c r="I58" t="str">
        <f>申込一覧表!DV62</f>
        <v/>
      </c>
      <c r="K58">
        <f>申込一覧表!CX62</f>
        <v>0</v>
      </c>
      <c r="L58" s="47">
        <f>申込書!$AB$4</f>
        <v>0</v>
      </c>
    </row>
    <row r="59" spans="1:12">
      <c r="A59" t="str">
        <f>IF(申込一覧表!D63="","",申込一覧表!BI63)</f>
        <v/>
      </c>
      <c r="B59">
        <v>0</v>
      </c>
      <c r="C59" t="str">
        <f>申込一覧表!BO63</f>
        <v xml:space="preserve">  </v>
      </c>
      <c r="D59" t="str">
        <f>申込一覧表!BN63</f>
        <v xml:space="preserve"> </v>
      </c>
      <c r="E59" s="117">
        <f>申込一覧表!B63</f>
        <v>0</v>
      </c>
      <c r="F59" t="str">
        <f>申込一覧表!AN63</f>
        <v/>
      </c>
      <c r="G59" t="str">
        <f>申込一覧表!BL63</f>
        <v/>
      </c>
      <c r="H59" t="str">
        <f>申込一覧表!DU63</f>
        <v/>
      </c>
      <c r="I59" t="str">
        <f>申込一覧表!DV63</f>
        <v/>
      </c>
      <c r="K59">
        <f>申込一覧表!CX63</f>
        <v>0</v>
      </c>
      <c r="L59" s="47">
        <f>申込書!$AB$4</f>
        <v>0</v>
      </c>
    </row>
    <row r="60" spans="1:12">
      <c r="A60" t="str">
        <f>IF(申込一覧表!D64="","",申込一覧表!BI64)</f>
        <v/>
      </c>
      <c r="B60">
        <v>0</v>
      </c>
      <c r="C60" t="str">
        <f>申込一覧表!BO64</f>
        <v xml:space="preserve">  </v>
      </c>
      <c r="D60" t="str">
        <f>申込一覧表!BN64</f>
        <v xml:space="preserve"> </v>
      </c>
      <c r="E60" s="117">
        <f>申込一覧表!B64</f>
        <v>0</v>
      </c>
      <c r="F60" t="str">
        <f>申込一覧表!AN64</f>
        <v/>
      </c>
      <c r="G60" t="str">
        <f>申込一覧表!BL64</f>
        <v/>
      </c>
      <c r="H60" t="str">
        <f>申込一覧表!DU64</f>
        <v/>
      </c>
      <c r="I60" t="str">
        <f>申込一覧表!DV64</f>
        <v/>
      </c>
      <c r="K60">
        <f>申込一覧表!CX64</f>
        <v>0</v>
      </c>
      <c r="L60" s="47">
        <f>申込書!$AB$4</f>
        <v>0</v>
      </c>
    </row>
    <row r="61" spans="1:12">
      <c r="A61" s="118" t="str">
        <f>IF(申込一覧表!D65="","",申込一覧表!BI65)</f>
        <v/>
      </c>
      <c r="B61" s="118">
        <v>0</v>
      </c>
      <c r="C61" s="118" t="str">
        <f>申込一覧表!BO65</f>
        <v xml:space="preserve">  </v>
      </c>
      <c r="D61" s="118" t="str">
        <f>申込一覧表!BN65</f>
        <v xml:space="preserve"> </v>
      </c>
      <c r="E61" s="119">
        <f>申込一覧表!B65</f>
        <v>0</v>
      </c>
      <c r="F61" s="118" t="str">
        <f>申込一覧表!AN65</f>
        <v/>
      </c>
      <c r="G61" s="118" t="str">
        <f>申込一覧表!BL65</f>
        <v/>
      </c>
      <c r="H61" s="118" t="str">
        <f>申込一覧表!DU65</f>
        <v/>
      </c>
      <c r="I61" s="118" t="str">
        <f>申込一覧表!DV65</f>
        <v/>
      </c>
      <c r="J61" s="118"/>
      <c r="K61" s="118">
        <f>申込一覧表!CX65</f>
        <v>0</v>
      </c>
      <c r="L61" s="123">
        <f>申込書!$AB$4</f>
        <v>0</v>
      </c>
    </row>
    <row r="62" spans="1:12">
      <c r="A62" t="str">
        <f>IF(申込一覧表!D66="","",申込一覧表!BI66)</f>
        <v/>
      </c>
      <c r="C62" t="str">
        <f>IF(A62="","",申込一覧表!BO66)</f>
        <v/>
      </c>
      <c r="D62" t="str">
        <f>IF(A62="","",申込一覧表!BN66)</f>
        <v/>
      </c>
      <c r="E62" s="117" t="str">
        <f>IF(A62="","",申込一覧表!B66)</f>
        <v/>
      </c>
      <c r="F62" t="str">
        <f>IF(A62="","",申込一覧表!AN66)</f>
        <v/>
      </c>
      <c r="G62" t="str">
        <f>IF(A62="","",申込一覧表!BL66)</f>
        <v/>
      </c>
      <c r="K62" t="str">
        <f>IF(A62="","",申込一覧表!CX66)</f>
        <v/>
      </c>
      <c r="L62" t="str">
        <f>IF(A62="","",申込書!$AB$4)</f>
        <v/>
      </c>
    </row>
    <row r="63" spans="1:12">
      <c r="A63" s="118" t="str">
        <f>IF(申込一覧表!D67="","",申込一覧表!BI67)</f>
        <v/>
      </c>
      <c r="B63" s="118"/>
      <c r="C63" s="118" t="str">
        <f>IF(A63="","",申込一覧表!BO67)</f>
        <v/>
      </c>
      <c r="D63" s="118" t="str">
        <f>IF(A63="","",申込一覧表!BN67)</f>
        <v/>
      </c>
      <c r="E63" s="119" t="str">
        <f>IF(A63="","",申込一覧表!B67)</f>
        <v/>
      </c>
      <c r="F63" s="118" t="str">
        <f>IF(A63="","",申込一覧表!AN67)</f>
        <v/>
      </c>
      <c r="G63" s="118" t="str">
        <f>IF(A63="","",申込一覧表!BL67)</f>
        <v/>
      </c>
      <c r="H63" s="118"/>
      <c r="I63" s="118"/>
      <c r="J63" s="118"/>
      <c r="K63" s="118" t="str">
        <f>IF(A63="","",申込一覧表!CX67)</f>
        <v/>
      </c>
      <c r="L63" s="118" t="str">
        <f>IF(A63="","",申込書!$AB$4)</f>
        <v/>
      </c>
    </row>
    <row r="64" spans="1:12">
      <c r="A64" t="str">
        <f>IF(申込一覧表!D68="","",申込一覧表!BI68)</f>
        <v/>
      </c>
      <c r="B64">
        <v>5</v>
      </c>
      <c r="C64" s="24" t="str">
        <f>申込一覧表!BO68</f>
        <v xml:space="preserve">  </v>
      </c>
      <c r="D64" s="24" t="str">
        <f>申込一覧表!BN68</f>
        <v xml:space="preserve"> </v>
      </c>
      <c r="E64" s="122">
        <f>申込一覧表!B68</f>
        <v>0</v>
      </c>
      <c r="F64" s="24" t="str">
        <f>申込一覧表!AN68</f>
        <v/>
      </c>
      <c r="G64" s="24" t="str">
        <f>申込一覧表!BL68</f>
        <v/>
      </c>
      <c r="H64" t="str">
        <f>申込一覧表!DU68</f>
        <v/>
      </c>
      <c r="I64" t="str">
        <f>申込一覧表!DV68</f>
        <v/>
      </c>
      <c r="K64" s="24">
        <f>申込一覧表!CX68</f>
        <v>0</v>
      </c>
      <c r="L64" s="124">
        <f>申込書!$AB$4</f>
        <v>0</v>
      </c>
    </row>
    <row r="65" spans="1:12">
      <c r="A65" t="str">
        <f>IF(申込一覧表!D69="","",申込一覧表!BI69)</f>
        <v/>
      </c>
      <c r="B65">
        <v>5</v>
      </c>
      <c r="C65" t="str">
        <f>申込一覧表!BO69</f>
        <v xml:space="preserve">  </v>
      </c>
      <c r="D65" t="str">
        <f>申込一覧表!BN69</f>
        <v xml:space="preserve"> </v>
      </c>
      <c r="E65" s="117">
        <f>申込一覧表!B69</f>
        <v>0</v>
      </c>
      <c r="F65" t="str">
        <f>申込一覧表!AN69</f>
        <v/>
      </c>
      <c r="G65" t="str">
        <f>申込一覧表!BL69</f>
        <v/>
      </c>
      <c r="H65" t="str">
        <f>申込一覧表!DU69</f>
        <v/>
      </c>
      <c r="I65" t="str">
        <f>申込一覧表!DV69</f>
        <v/>
      </c>
      <c r="K65">
        <f>申込一覧表!CX69</f>
        <v>0</v>
      </c>
      <c r="L65" s="47">
        <f>申込書!$AB$4</f>
        <v>0</v>
      </c>
    </row>
    <row r="66" spans="1:12">
      <c r="A66" t="str">
        <f>IF(申込一覧表!D70="","",申込一覧表!BI70)</f>
        <v/>
      </c>
      <c r="B66">
        <v>5</v>
      </c>
      <c r="C66" t="str">
        <f>申込一覧表!BO70</f>
        <v xml:space="preserve">  </v>
      </c>
      <c r="D66" t="str">
        <f>申込一覧表!BN70</f>
        <v xml:space="preserve"> </v>
      </c>
      <c r="E66" s="117">
        <f>申込一覧表!B70</f>
        <v>0</v>
      </c>
      <c r="F66" t="str">
        <f>申込一覧表!AN70</f>
        <v/>
      </c>
      <c r="G66" t="str">
        <f>申込一覧表!BL70</f>
        <v/>
      </c>
      <c r="H66" t="str">
        <f>申込一覧表!DU70</f>
        <v/>
      </c>
      <c r="I66" t="str">
        <f>申込一覧表!DV70</f>
        <v/>
      </c>
      <c r="K66">
        <f>申込一覧表!CX70</f>
        <v>0</v>
      </c>
      <c r="L66" s="47">
        <f>申込書!$AB$4</f>
        <v>0</v>
      </c>
    </row>
    <row r="67" spans="1:12">
      <c r="A67" t="str">
        <f>IF(申込一覧表!D71="","",申込一覧表!BI71)</f>
        <v/>
      </c>
      <c r="B67">
        <v>5</v>
      </c>
      <c r="C67" t="str">
        <f>申込一覧表!BO71</f>
        <v xml:space="preserve">  </v>
      </c>
      <c r="D67" t="str">
        <f>申込一覧表!BN71</f>
        <v xml:space="preserve"> </v>
      </c>
      <c r="E67" s="117">
        <f>申込一覧表!B71</f>
        <v>0</v>
      </c>
      <c r="F67" t="str">
        <f>申込一覧表!AN71</f>
        <v/>
      </c>
      <c r="G67" t="str">
        <f>申込一覧表!BL71</f>
        <v/>
      </c>
      <c r="H67" t="str">
        <f>申込一覧表!DU71</f>
        <v/>
      </c>
      <c r="I67" t="str">
        <f>申込一覧表!DV71</f>
        <v/>
      </c>
      <c r="K67">
        <f>申込一覧表!CX71</f>
        <v>0</v>
      </c>
      <c r="L67" s="47">
        <f>申込書!$AB$4</f>
        <v>0</v>
      </c>
    </row>
    <row r="68" spans="1:12">
      <c r="A68" t="str">
        <f>IF(申込一覧表!D72="","",申込一覧表!BI72)</f>
        <v/>
      </c>
      <c r="B68">
        <v>5</v>
      </c>
      <c r="C68" t="str">
        <f>申込一覧表!BO72</f>
        <v xml:space="preserve">  </v>
      </c>
      <c r="D68" t="str">
        <f>申込一覧表!BN72</f>
        <v xml:space="preserve"> </v>
      </c>
      <c r="E68" s="117">
        <f>申込一覧表!B72</f>
        <v>0</v>
      </c>
      <c r="F68" t="str">
        <f>申込一覧表!AN72</f>
        <v/>
      </c>
      <c r="G68" t="str">
        <f>申込一覧表!BL72</f>
        <v/>
      </c>
      <c r="H68" t="str">
        <f>申込一覧表!DU72</f>
        <v/>
      </c>
      <c r="I68" t="str">
        <f>申込一覧表!DV72</f>
        <v/>
      </c>
      <c r="K68">
        <f>申込一覧表!CX72</f>
        <v>0</v>
      </c>
      <c r="L68" s="47">
        <f>申込書!$AB$4</f>
        <v>0</v>
      </c>
    </row>
    <row r="69" spans="1:12">
      <c r="A69" t="str">
        <f>IF(申込一覧表!D73="","",申込一覧表!BI73)</f>
        <v/>
      </c>
      <c r="B69">
        <v>5</v>
      </c>
      <c r="C69" t="str">
        <f>申込一覧表!BO73</f>
        <v xml:space="preserve">  </v>
      </c>
      <c r="D69" t="str">
        <f>申込一覧表!BN73</f>
        <v xml:space="preserve"> </v>
      </c>
      <c r="E69" s="117">
        <f>申込一覧表!B73</f>
        <v>0</v>
      </c>
      <c r="F69" t="str">
        <f>申込一覧表!AN73</f>
        <v/>
      </c>
      <c r="G69" t="str">
        <f>申込一覧表!BL73</f>
        <v/>
      </c>
      <c r="H69" t="str">
        <f>申込一覧表!DU73</f>
        <v/>
      </c>
      <c r="I69" t="str">
        <f>申込一覧表!DV73</f>
        <v/>
      </c>
      <c r="K69">
        <f>申込一覧表!CX73</f>
        <v>0</v>
      </c>
      <c r="L69" s="47">
        <f>申込書!$AB$4</f>
        <v>0</v>
      </c>
    </row>
    <row r="70" spans="1:12">
      <c r="A70" t="str">
        <f>IF(申込一覧表!D74="","",申込一覧表!BI74)</f>
        <v/>
      </c>
      <c r="B70">
        <v>5</v>
      </c>
      <c r="C70" t="str">
        <f>申込一覧表!BO74</f>
        <v xml:space="preserve">  </v>
      </c>
      <c r="D70" t="str">
        <f>申込一覧表!BN74</f>
        <v xml:space="preserve"> </v>
      </c>
      <c r="E70" s="117">
        <f>申込一覧表!B74</f>
        <v>0</v>
      </c>
      <c r="F70" t="str">
        <f>申込一覧表!AN74</f>
        <v/>
      </c>
      <c r="G70" t="str">
        <f>申込一覧表!BL74</f>
        <v/>
      </c>
      <c r="H70" t="str">
        <f>申込一覧表!DU74</f>
        <v/>
      </c>
      <c r="I70" t="str">
        <f>申込一覧表!DV74</f>
        <v/>
      </c>
      <c r="K70">
        <f>申込一覧表!CX74</f>
        <v>0</v>
      </c>
      <c r="L70" s="47">
        <f>申込書!$AB$4</f>
        <v>0</v>
      </c>
    </row>
    <row r="71" spans="1:12">
      <c r="A71" t="str">
        <f>IF(申込一覧表!D75="","",申込一覧表!BI75)</f>
        <v/>
      </c>
      <c r="B71">
        <v>5</v>
      </c>
      <c r="C71" t="str">
        <f>申込一覧表!BO75</f>
        <v xml:space="preserve">  </v>
      </c>
      <c r="D71" t="str">
        <f>申込一覧表!BN75</f>
        <v xml:space="preserve"> </v>
      </c>
      <c r="E71" s="117">
        <f>申込一覧表!B75</f>
        <v>0</v>
      </c>
      <c r="F71" t="str">
        <f>申込一覧表!AN75</f>
        <v/>
      </c>
      <c r="G71" t="str">
        <f>申込一覧表!BL75</f>
        <v/>
      </c>
      <c r="H71" t="str">
        <f>申込一覧表!DU75</f>
        <v/>
      </c>
      <c r="I71" t="str">
        <f>申込一覧表!DV75</f>
        <v/>
      </c>
      <c r="K71">
        <f>申込一覧表!CX75</f>
        <v>0</v>
      </c>
      <c r="L71" s="47">
        <f>申込書!$AB$4</f>
        <v>0</v>
      </c>
    </row>
    <row r="72" spans="1:12">
      <c r="A72" t="str">
        <f>IF(申込一覧表!D76="","",申込一覧表!BI76)</f>
        <v/>
      </c>
      <c r="B72">
        <v>5</v>
      </c>
      <c r="C72" t="str">
        <f>申込一覧表!BO76</f>
        <v xml:space="preserve">  </v>
      </c>
      <c r="D72" t="str">
        <f>申込一覧表!BN76</f>
        <v xml:space="preserve"> </v>
      </c>
      <c r="E72" s="117">
        <f>申込一覧表!B76</f>
        <v>0</v>
      </c>
      <c r="F72" t="str">
        <f>申込一覧表!AN76</f>
        <v/>
      </c>
      <c r="G72" t="str">
        <f>申込一覧表!BL76</f>
        <v/>
      </c>
      <c r="H72" t="str">
        <f>申込一覧表!DU76</f>
        <v/>
      </c>
      <c r="I72" t="str">
        <f>申込一覧表!DV76</f>
        <v/>
      </c>
      <c r="K72">
        <f>申込一覧表!CX76</f>
        <v>0</v>
      </c>
      <c r="L72" s="47">
        <f>申込書!$AB$4</f>
        <v>0</v>
      </c>
    </row>
    <row r="73" spans="1:12">
      <c r="A73" t="str">
        <f>IF(申込一覧表!D77="","",申込一覧表!BI77)</f>
        <v/>
      </c>
      <c r="B73">
        <v>5</v>
      </c>
      <c r="C73" t="str">
        <f>申込一覧表!BO77</f>
        <v xml:space="preserve">  </v>
      </c>
      <c r="D73" t="str">
        <f>申込一覧表!BN77</f>
        <v xml:space="preserve"> </v>
      </c>
      <c r="E73" s="117">
        <f>申込一覧表!B77</f>
        <v>0</v>
      </c>
      <c r="F73" t="str">
        <f>申込一覧表!AN77</f>
        <v/>
      </c>
      <c r="G73" t="str">
        <f>申込一覧表!BL77</f>
        <v/>
      </c>
      <c r="H73" t="str">
        <f>申込一覧表!DU77</f>
        <v/>
      </c>
      <c r="I73" t="str">
        <f>申込一覧表!DV77</f>
        <v/>
      </c>
      <c r="K73">
        <f>申込一覧表!CX77</f>
        <v>0</v>
      </c>
      <c r="L73" s="47">
        <f>申込書!$AB$4</f>
        <v>0</v>
      </c>
    </row>
    <row r="74" spans="1:12">
      <c r="A74" t="str">
        <f>IF(申込一覧表!D78="","",申込一覧表!BI78)</f>
        <v/>
      </c>
      <c r="B74">
        <v>5</v>
      </c>
      <c r="C74" t="str">
        <f>申込一覧表!BO78</f>
        <v xml:space="preserve">  </v>
      </c>
      <c r="D74" t="str">
        <f>申込一覧表!BN78</f>
        <v xml:space="preserve"> </v>
      </c>
      <c r="E74" s="117">
        <f>申込一覧表!B78</f>
        <v>0</v>
      </c>
      <c r="F74" t="str">
        <f>申込一覧表!AN78</f>
        <v/>
      </c>
      <c r="G74" t="str">
        <f>申込一覧表!BL78</f>
        <v/>
      </c>
      <c r="H74" t="str">
        <f>申込一覧表!DU78</f>
        <v/>
      </c>
      <c r="I74" t="str">
        <f>申込一覧表!DV78</f>
        <v/>
      </c>
      <c r="K74">
        <f>申込一覧表!CX78</f>
        <v>0</v>
      </c>
      <c r="L74" s="47">
        <f>申込書!$AB$4</f>
        <v>0</v>
      </c>
    </row>
    <row r="75" spans="1:12">
      <c r="A75" t="str">
        <f>IF(申込一覧表!D79="","",申込一覧表!BI79)</f>
        <v/>
      </c>
      <c r="B75">
        <v>5</v>
      </c>
      <c r="C75" t="str">
        <f>申込一覧表!BO79</f>
        <v xml:space="preserve">  </v>
      </c>
      <c r="D75" t="str">
        <f>申込一覧表!BN79</f>
        <v xml:space="preserve"> </v>
      </c>
      <c r="E75" s="117">
        <f>申込一覧表!B79</f>
        <v>0</v>
      </c>
      <c r="F75" t="str">
        <f>申込一覧表!AN79</f>
        <v/>
      </c>
      <c r="G75" t="str">
        <f>申込一覧表!BL79</f>
        <v/>
      </c>
      <c r="H75" t="str">
        <f>申込一覧表!DU79</f>
        <v/>
      </c>
      <c r="I75" t="str">
        <f>申込一覧表!DV79</f>
        <v/>
      </c>
      <c r="K75">
        <f>申込一覧表!CX79</f>
        <v>0</v>
      </c>
      <c r="L75" s="47">
        <f>申込書!$AB$4</f>
        <v>0</v>
      </c>
    </row>
    <row r="76" spans="1:12">
      <c r="A76" t="str">
        <f>IF(申込一覧表!D80="","",申込一覧表!BI80)</f>
        <v/>
      </c>
      <c r="B76">
        <v>5</v>
      </c>
      <c r="C76" t="str">
        <f>申込一覧表!BO80</f>
        <v xml:space="preserve">  </v>
      </c>
      <c r="D76" t="str">
        <f>申込一覧表!BN80</f>
        <v xml:space="preserve"> </v>
      </c>
      <c r="E76" s="117">
        <f>申込一覧表!B80</f>
        <v>0</v>
      </c>
      <c r="F76" t="str">
        <f>申込一覧表!AN80</f>
        <v/>
      </c>
      <c r="G76" t="str">
        <f>申込一覧表!BL80</f>
        <v/>
      </c>
      <c r="H76" t="str">
        <f>申込一覧表!DU80</f>
        <v/>
      </c>
      <c r="I76" t="str">
        <f>申込一覧表!DV80</f>
        <v/>
      </c>
      <c r="K76">
        <f>申込一覧表!CX80</f>
        <v>0</v>
      </c>
      <c r="L76" s="47">
        <f>申込書!$AB$4</f>
        <v>0</v>
      </c>
    </row>
    <row r="77" spans="1:12">
      <c r="A77" t="str">
        <f>IF(申込一覧表!D81="","",申込一覧表!BI81)</f>
        <v/>
      </c>
      <c r="B77">
        <v>5</v>
      </c>
      <c r="C77" t="str">
        <f>申込一覧表!BO81</f>
        <v xml:space="preserve">  </v>
      </c>
      <c r="D77" t="str">
        <f>申込一覧表!BN81</f>
        <v xml:space="preserve"> </v>
      </c>
      <c r="E77" s="117">
        <f>申込一覧表!B81</f>
        <v>0</v>
      </c>
      <c r="F77" t="str">
        <f>申込一覧表!AN81</f>
        <v/>
      </c>
      <c r="G77" t="str">
        <f>申込一覧表!BL81</f>
        <v/>
      </c>
      <c r="H77" t="str">
        <f>申込一覧表!DU81</f>
        <v/>
      </c>
      <c r="I77" t="str">
        <f>申込一覧表!DV81</f>
        <v/>
      </c>
      <c r="K77">
        <f>申込一覧表!CX81</f>
        <v>0</v>
      </c>
      <c r="L77" s="47">
        <f>申込書!$AB$4</f>
        <v>0</v>
      </c>
    </row>
    <row r="78" spans="1:12">
      <c r="A78" t="str">
        <f>IF(申込一覧表!D82="","",申込一覧表!BI82)</f>
        <v/>
      </c>
      <c r="B78">
        <v>5</v>
      </c>
      <c r="C78" t="str">
        <f>申込一覧表!BO82</f>
        <v xml:space="preserve">  </v>
      </c>
      <c r="D78" t="str">
        <f>申込一覧表!BN82</f>
        <v xml:space="preserve"> </v>
      </c>
      <c r="E78" s="117">
        <f>申込一覧表!B82</f>
        <v>0</v>
      </c>
      <c r="F78" t="str">
        <f>申込一覧表!AN82</f>
        <v/>
      </c>
      <c r="G78" t="str">
        <f>申込一覧表!BL82</f>
        <v/>
      </c>
      <c r="H78" t="str">
        <f>申込一覧表!DU82</f>
        <v/>
      </c>
      <c r="I78" t="str">
        <f>申込一覧表!DV82</f>
        <v/>
      </c>
      <c r="K78">
        <f>申込一覧表!CX82</f>
        <v>0</v>
      </c>
      <c r="L78" s="47">
        <f>申込書!$AB$4</f>
        <v>0</v>
      </c>
    </row>
    <row r="79" spans="1:12">
      <c r="A79" t="str">
        <f>IF(申込一覧表!D83="","",申込一覧表!BI83)</f>
        <v/>
      </c>
      <c r="B79">
        <v>5</v>
      </c>
      <c r="C79" t="str">
        <f>申込一覧表!BO83</f>
        <v xml:space="preserve">  </v>
      </c>
      <c r="D79" t="str">
        <f>申込一覧表!BN83</f>
        <v xml:space="preserve"> </v>
      </c>
      <c r="E79" s="117">
        <f>申込一覧表!B83</f>
        <v>0</v>
      </c>
      <c r="F79" t="str">
        <f>申込一覧表!AN83</f>
        <v/>
      </c>
      <c r="G79" t="str">
        <f>申込一覧表!BL83</f>
        <v/>
      </c>
      <c r="H79" t="str">
        <f>申込一覧表!DU83</f>
        <v/>
      </c>
      <c r="I79" t="str">
        <f>申込一覧表!DV83</f>
        <v/>
      </c>
      <c r="K79">
        <f>申込一覧表!CX83</f>
        <v>0</v>
      </c>
      <c r="L79" s="47">
        <f>申込書!$AB$4</f>
        <v>0</v>
      </c>
    </row>
    <row r="80" spans="1:12">
      <c r="A80" t="str">
        <f>IF(申込一覧表!D84="","",申込一覧表!BI84)</f>
        <v/>
      </c>
      <c r="B80">
        <v>5</v>
      </c>
      <c r="C80" t="str">
        <f>申込一覧表!BO84</f>
        <v xml:space="preserve">  </v>
      </c>
      <c r="D80" t="str">
        <f>申込一覧表!BN84</f>
        <v xml:space="preserve"> </v>
      </c>
      <c r="E80" s="117">
        <f>申込一覧表!B84</f>
        <v>0</v>
      </c>
      <c r="F80" t="str">
        <f>申込一覧表!AN84</f>
        <v/>
      </c>
      <c r="G80" t="str">
        <f>申込一覧表!BL84</f>
        <v/>
      </c>
      <c r="H80" t="str">
        <f>申込一覧表!DU84</f>
        <v/>
      </c>
      <c r="I80" t="str">
        <f>申込一覧表!DV84</f>
        <v/>
      </c>
      <c r="K80">
        <f>申込一覧表!CX84</f>
        <v>0</v>
      </c>
      <c r="L80" s="47">
        <f>申込書!$AB$4</f>
        <v>0</v>
      </c>
    </row>
    <row r="81" spans="1:12">
      <c r="A81" t="str">
        <f>IF(申込一覧表!D85="","",申込一覧表!BI85)</f>
        <v/>
      </c>
      <c r="B81">
        <v>5</v>
      </c>
      <c r="C81" t="str">
        <f>申込一覧表!BO85</f>
        <v xml:space="preserve">  </v>
      </c>
      <c r="D81" t="str">
        <f>申込一覧表!BN85</f>
        <v xml:space="preserve"> </v>
      </c>
      <c r="E81" s="117">
        <f>申込一覧表!B85</f>
        <v>0</v>
      </c>
      <c r="F81" t="str">
        <f>申込一覧表!AN85</f>
        <v/>
      </c>
      <c r="G81" t="str">
        <f>申込一覧表!BL85</f>
        <v/>
      </c>
      <c r="H81" t="str">
        <f>申込一覧表!DU85</f>
        <v/>
      </c>
      <c r="I81" t="str">
        <f>申込一覧表!DV85</f>
        <v/>
      </c>
      <c r="K81">
        <f>申込一覧表!CX85</f>
        <v>0</v>
      </c>
      <c r="L81" s="47">
        <f>申込書!$AB$4</f>
        <v>0</v>
      </c>
    </row>
    <row r="82" spans="1:12">
      <c r="A82" t="str">
        <f>IF(申込一覧表!D86="","",申込一覧表!BI86)</f>
        <v/>
      </c>
      <c r="B82">
        <v>5</v>
      </c>
      <c r="C82" t="str">
        <f>申込一覧表!BO86</f>
        <v xml:space="preserve">  </v>
      </c>
      <c r="D82" t="str">
        <f>申込一覧表!BN86</f>
        <v xml:space="preserve"> </v>
      </c>
      <c r="E82" s="117">
        <f>申込一覧表!B86</f>
        <v>0</v>
      </c>
      <c r="F82" t="str">
        <f>申込一覧表!AN86</f>
        <v/>
      </c>
      <c r="G82" t="str">
        <f>申込一覧表!BL86</f>
        <v/>
      </c>
      <c r="H82" t="str">
        <f>申込一覧表!DU86</f>
        <v/>
      </c>
      <c r="I82" t="str">
        <f>申込一覧表!DV86</f>
        <v/>
      </c>
      <c r="K82">
        <f>申込一覧表!CX86</f>
        <v>0</v>
      </c>
      <c r="L82" s="47">
        <f>申込書!$AB$4</f>
        <v>0</v>
      </c>
    </row>
    <row r="83" spans="1:12">
      <c r="A83" t="str">
        <f>IF(申込一覧表!D87="","",申込一覧表!BI87)</f>
        <v/>
      </c>
      <c r="B83">
        <v>5</v>
      </c>
      <c r="C83" t="str">
        <f>申込一覧表!BO87</f>
        <v xml:space="preserve">  </v>
      </c>
      <c r="D83" t="str">
        <f>申込一覧表!BN87</f>
        <v xml:space="preserve"> </v>
      </c>
      <c r="E83" s="117">
        <f>申込一覧表!B87</f>
        <v>0</v>
      </c>
      <c r="F83" t="str">
        <f>申込一覧表!AN87</f>
        <v/>
      </c>
      <c r="G83" t="str">
        <f>申込一覧表!BL87</f>
        <v/>
      </c>
      <c r="H83" t="str">
        <f>申込一覧表!DU87</f>
        <v/>
      </c>
      <c r="I83" t="str">
        <f>申込一覧表!DV87</f>
        <v/>
      </c>
      <c r="K83">
        <f>申込一覧表!CX87</f>
        <v>0</v>
      </c>
      <c r="L83" s="47">
        <f>申込書!$AB$4</f>
        <v>0</v>
      </c>
    </row>
    <row r="84" spans="1:12">
      <c r="A84" t="str">
        <f>IF(申込一覧表!D88="","",申込一覧表!BI88)</f>
        <v/>
      </c>
      <c r="B84">
        <v>5</v>
      </c>
      <c r="C84" t="str">
        <f>申込一覧表!BO88</f>
        <v xml:space="preserve">  </v>
      </c>
      <c r="D84" t="str">
        <f>申込一覧表!BN88</f>
        <v xml:space="preserve"> </v>
      </c>
      <c r="E84" s="117">
        <f>申込一覧表!B88</f>
        <v>0</v>
      </c>
      <c r="F84" t="str">
        <f>申込一覧表!AN88</f>
        <v/>
      </c>
      <c r="G84" t="str">
        <f>申込一覧表!BL88</f>
        <v/>
      </c>
      <c r="H84" t="str">
        <f>申込一覧表!DU88</f>
        <v/>
      </c>
      <c r="I84" t="str">
        <f>申込一覧表!DV88</f>
        <v/>
      </c>
      <c r="K84">
        <f>申込一覧表!CX88</f>
        <v>0</v>
      </c>
      <c r="L84" s="47">
        <f>申込書!$AB$4</f>
        <v>0</v>
      </c>
    </row>
    <row r="85" spans="1:12">
      <c r="A85" t="str">
        <f>IF(申込一覧表!D89="","",申込一覧表!BI89)</f>
        <v/>
      </c>
      <c r="B85">
        <v>5</v>
      </c>
      <c r="C85" t="str">
        <f>申込一覧表!BO89</f>
        <v xml:space="preserve">  </v>
      </c>
      <c r="D85" t="str">
        <f>申込一覧表!BN89</f>
        <v xml:space="preserve"> </v>
      </c>
      <c r="E85" s="117">
        <f>申込一覧表!B89</f>
        <v>0</v>
      </c>
      <c r="F85" t="str">
        <f>申込一覧表!AN89</f>
        <v/>
      </c>
      <c r="G85" t="str">
        <f>申込一覧表!BL89</f>
        <v/>
      </c>
      <c r="H85" t="str">
        <f>申込一覧表!DU89</f>
        <v/>
      </c>
      <c r="I85" t="str">
        <f>申込一覧表!DV89</f>
        <v/>
      </c>
      <c r="K85">
        <f>申込一覧表!CX89</f>
        <v>0</v>
      </c>
      <c r="L85" s="47">
        <f>申込書!$AB$4</f>
        <v>0</v>
      </c>
    </row>
    <row r="86" spans="1:12">
      <c r="A86" t="str">
        <f>IF(申込一覧表!D90="","",申込一覧表!BI90)</f>
        <v/>
      </c>
      <c r="B86">
        <v>5</v>
      </c>
      <c r="C86" t="str">
        <f>申込一覧表!BO90</f>
        <v xml:space="preserve">  </v>
      </c>
      <c r="D86" t="str">
        <f>申込一覧表!BN90</f>
        <v xml:space="preserve"> </v>
      </c>
      <c r="E86" s="117">
        <f>申込一覧表!B90</f>
        <v>0</v>
      </c>
      <c r="F86" t="str">
        <f>申込一覧表!AN90</f>
        <v/>
      </c>
      <c r="G86" t="str">
        <f>申込一覧表!BL90</f>
        <v/>
      </c>
      <c r="H86" t="str">
        <f>申込一覧表!DU90</f>
        <v/>
      </c>
      <c r="I86" t="str">
        <f>申込一覧表!DV90</f>
        <v/>
      </c>
      <c r="K86">
        <f>申込一覧表!CX90</f>
        <v>0</v>
      </c>
      <c r="L86" s="47">
        <f>申込書!$AB$4</f>
        <v>0</v>
      </c>
    </row>
    <row r="87" spans="1:12">
      <c r="A87" t="str">
        <f>IF(申込一覧表!D91="","",申込一覧表!BI91)</f>
        <v/>
      </c>
      <c r="B87">
        <v>5</v>
      </c>
      <c r="C87" t="str">
        <f>申込一覧表!BO91</f>
        <v xml:space="preserve">  </v>
      </c>
      <c r="D87" t="str">
        <f>申込一覧表!BN91</f>
        <v xml:space="preserve"> </v>
      </c>
      <c r="E87" s="117">
        <f>申込一覧表!B91</f>
        <v>0</v>
      </c>
      <c r="F87" t="str">
        <f>申込一覧表!AN91</f>
        <v/>
      </c>
      <c r="G87" t="str">
        <f>申込一覧表!BL91</f>
        <v/>
      </c>
      <c r="H87" t="str">
        <f>申込一覧表!DU91</f>
        <v/>
      </c>
      <c r="I87" t="str">
        <f>申込一覧表!DV91</f>
        <v/>
      </c>
      <c r="K87">
        <f>申込一覧表!CX91</f>
        <v>0</v>
      </c>
      <c r="L87" s="47">
        <f>申込書!$AB$4</f>
        <v>0</v>
      </c>
    </row>
    <row r="88" spans="1:12">
      <c r="A88" t="str">
        <f>IF(申込一覧表!D92="","",申込一覧表!BI92)</f>
        <v/>
      </c>
      <c r="B88">
        <v>5</v>
      </c>
      <c r="C88" t="str">
        <f>申込一覧表!BO92</f>
        <v xml:space="preserve">  </v>
      </c>
      <c r="D88" t="str">
        <f>申込一覧表!BN92</f>
        <v xml:space="preserve"> </v>
      </c>
      <c r="E88" s="117">
        <f>申込一覧表!B92</f>
        <v>0</v>
      </c>
      <c r="F88" t="str">
        <f>申込一覧表!AN92</f>
        <v/>
      </c>
      <c r="G88" t="str">
        <f>申込一覧表!BL92</f>
        <v/>
      </c>
      <c r="H88" t="str">
        <f>申込一覧表!DU92</f>
        <v/>
      </c>
      <c r="I88" t="str">
        <f>申込一覧表!DV92</f>
        <v/>
      </c>
      <c r="K88">
        <f>申込一覧表!CX92</f>
        <v>0</v>
      </c>
      <c r="L88" s="47">
        <f>申込書!$AB$4</f>
        <v>0</v>
      </c>
    </row>
    <row r="89" spans="1:12">
      <c r="A89" t="str">
        <f>IF(申込一覧表!D93="","",申込一覧表!BI93)</f>
        <v/>
      </c>
      <c r="B89">
        <v>5</v>
      </c>
      <c r="C89" t="str">
        <f>申込一覧表!BO93</f>
        <v xml:space="preserve">  </v>
      </c>
      <c r="D89" t="str">
        <f>申込一覧表!BN93</f>
        <v xml:space="preserve"> </v>
      </c>
      <c r="E89" s="117">
        <f>申込一覧表!B93</f>
        <v>0</v>
      </c>
      <c r="F89" t="str">
        <f>申込一覧表!AN93</f>
        <v/>
      </c>
      <c r="G89" t="str">
        <f>申込一覧表!BL93</f>
        <v/>
      </c>
      <c r="H89" t="str">
        <f>申込一覧表!DU93</f>
        <v/>
      </c>
      <c r="I89" t="str">
        <f>申込一覧表!DV93</f>
        <v/>
      </c>
      <c r="K89">
        <f>申込一覧表!CX93</f>
        <v>0</v>
      </c>
      <c r="L89" s="47">
        <f>申込書!$AB$4</f>
        <v>0</v>
      </c>
    </row>
    <row r="90" spans="1:12">
      <c r="A90" t="str">
        <f>IF(申込一覧表!D94="","",申込一覧表!BI94)</f>
        <v/>
      </c>
      <c r="B90">
        <v>5</v>
      </c>
      <c r="C90" t="str">
        <f>申込一覧表!BO94</f>
        <v xml:space="preserve">  </v>
      </c>
      <c r="D90" t="str">
        <f>申込一覧表!BN94</f>
        <v xml:space="preserve"> </v>
      </c>
      <c r="E90" s="117">
        <f>申込一覧表!B94</f>
        <v>0</v>
      </c>
      <c r="F90" t="str">
        <f>申込一覧表!AN94</f>
        <v/>
      </c>
      <c r="G90" t="str">
        <f>申込一覧表!BL94</f>
        <v/>
      </c>
      <c r="H90" t="str">
        <f>申込一覧表!DU94</f>
        <v/>
      </c>
      <c r="I90" t="str">
        <f>申込一覧表!DV94</f>
        <v/>
      </c>
      <c r="K90">
        <f>申込一覧表!CX94</f>
        <v>0</v>
      </c>
      <c r="L90" s="47">
        <f>申込書!$AB$4</f>
        <v>0</v>
      </c>
    </row>
    <row r="91" spans="1:12">
      <c r="A91" t="str">
        <f>IF(申込一覧表!D95="","",申込一覧表!BI95)</f>
        <v/>
      </c>
      <c r="B91">
        <v>5</v>
      </c>
      <c r="C91" t="str">
        <f>申込一覧表!BO95</f>
        <v xml:space="preserve">  </v>
      </c>
      <c r="D91" t="str">
        <f>申込一覧表!BN95</f>
        <v xml:space="preserve"> </v>
      </c>
      <c r="E91" s="117">
        <f>申込一覧表!B95</f>
        <v>0</v>
      </c>
      <c r="F91" t="str">
        <f>申込一覧表!AN95</f>
        <v/>
      </c>
      <c r="G91" t="str">
        <f>申込一覧表!BL95</f>
        <v/>
      </c>
      <c r="H91" t="str">
        <f>申込一覧表!DU95</f>
        <v/>
      </c>
      <c r="I91" t="str">
        <f>申込一覧表!DV95</f>
        <v/>
      </c>
      <c r="K91">
        <f>申込一覧表!CX95</f>
        <v>0</v>
      </c>
      <c r="L91" s="47">
        <f>申込書!$AB$4</f>
        <v>0</v>
      </c>
    </row>
    <row r="92" spans="1:12">
      <c r="A92" t="str">
        <f>IF(申込一覧表!D96="","",申込一覧表!BI96)</f>
        <v/>
      </c>
      <c r="B92">
        <v>5</v>
      </c>
      <c r="C92" t="str">
        <f>申込一覧表!BO96</f>
        <v xml:space="preserve">  </v>
      </c>
      <c r="D92" t="str">
        <f>申込一覧表!BN96</f>
        <v xml:space="preserve"> </v>
      </c>
      <c r="E92" s="117">
        <f>申込一覧表!B96</f>
        <v>0</v>
      </c>
      <c r="F92" t="str">
        <f>申込一覧表!AN96</f>
        <v/>
      </c>
      <c r="G92" t="str">
        <f>申込一覧表!BL96</f>
        <v/>
      </c>
      <c r="H92" t="str">
        <f>申込一覧表!DU96</f>
        <v/>
      </c>
      <c r="I92" t="str">
        <f>申込一覧表!DV96</f>
        <v/>
      </c>
      <c r="K92">
        <f>申込一覧表!CX96</f>
        <v>0</v>
      </c>
      <c r="L92" s="47">
        <f>申込書!$AB$4</f>
        <v>0</v>
      </c>
    </row>
    <row r="93" spans="1:12">
      <c r="A93" t="str">
        <f>IF(申込一覧表!D97="","",申込一覧表!BI97)</f>
        <v/>
      </c>
      <c r="B93">
        <v>5</v>
      </c>
      <c r="C93" t="str">
        <f>申込一覧表!BO97</f>
        <v xml:space="preserve">  </v>
      </c>
      <c r="D93" t="str">
        <f>申込一覧表!BN97</f>
        <v xml:space="preserve"> </v>
      </c>
      <c r="E93" s="117">
        <f>申込一覧表!B97</f>
        <v>0</v>
      </c>
      <c r="F93" t="str">
        <f>申込一覧表!AN97</f>
        <v/>
      </c>
      <c r="G93" t="str">
        <f>申込一覧表!BL97</f>
        <v/>
      </c>
      <c r="H93" t="str">
        <f>申込一覧表!DU97</f>
        <v/>
      </c>
      <c r="I93" t="str">
        <f>申込一覧表!DV97</f>
        <v/>
      </c>
      <c r="K93">
        <f>申込一覧表!CX97</f>
        <v>0</v>
      </c>
      <c r="L93" s="47">
        <f>申込書!$AB$4</f>
        <v>0</v>
      </c>
    </row>
    <row r="94" spans="1:12">
      <c r="A94" t="str">
        <f>IF(申込一覧表!D98="","",申込一覧表!BI98)</f>
        <v/>
      </c>
      <c r="B94">
        <v>5</v>
      </c>
      <c r="C94" t="str">
        <f>申込一覧表!BO98</f>
        <v xml:space="preserve">  </v>
      </c>
      <c r="D94" t="str">
        <f>申込一覧表!BN98</f>
        <v xml:space="preserve"> </v>
      </c>
      <c r="E94" s="117">
        <f>申込一覧表!B98</f>
        <v>0</v>
      </c>
      <c r="F94" t="str">
        <f>申込一覧表!AN98</f>
        <v/>
      </c>
      <c r="G94" t="str">
        <f>申込一覧表!BL98</f>
        <v/>
      </c>
      <c r="H94" t="str">
        <f>申込一覧表!DU98</f>
        <v/>
      </c>
      <c r="I94" t="str">
        <f>申込一覧表!DV98</f>
        <v/>
      </c>
      <c r="K94">
        <f>申込一覧表!CX98</f>
        <v>0</v>
      </c>
      <c r="L94" s="47">
        <f>申込書!$AB$4</f>
        <v>0</v>
      </c>
    </row>
    <row r="95" spans="1:12">
      <c r="A95" t="str">
        <f>IF(申込一覧表!D99="","",申込一覧表!BI99)</f>
        <v/>
      </c>
      <c r="B95">
        <v>5</v>
      </c>
      <c r="C95" t="str">
        <f>申込一覧表!BO99</f>
        <v xml:space="preserve">  </v>
      </c>
      <c r="D95" t="str">
        <f>申込一覧表!BN99</f>
        <v xml:space="preserve"> </v>
      </c>
      <c r="E95" s="117">
        <f>申込一覧表!B99</f>
        <v>0</v>
      </c>
      <c r="F95" t="str">
        <f>申込一覧表!AN99</f>
        <v/>
      </c>
      <c r="G95" t="str">
        <f>申込一覧表!BL99</f>
        <v/>
      </c>
      <c r="H95" t="str">
        <f>申込一覧表!DU99</f>
        <v/>
      </c>
      <c r="I95" t="str">
        <f>申込一覧表!DV99</f>
        <v/>
      </c>
      <c r="K95">
        <f>申込一覧表!CX99</f>
        <v>0</v>
      </c>
      <c r="L95" s="47">
        <f>申込書!$AB$4</f>
        <v>0</v>
      </c>
    </row>
    <row r="96" spans="1:12">
      <c r="A96" t="str">
        <f>IF(申込一覧表!D100="","",申込一覧表!BI100)</f>
        <v/>
      </c>
      <c r="B96">
        <v>5</v>
      </c>
      <c r="C96" t="str">
        <f>申込一覧表!BO100</f>
        <v xml:space="preserve">  </v>
      </c>
      <c r="D96" t="str">
        <f>申込一覧表!BN100</f>
        <v xml:space="preserve"> </v>
      </c>
      <c r="E96" s="117">
        <f>申込一覧表!B100</f>
        <v>0</v>
      </c>
      <c r="F96" t="str">
        <f>申込一覧表!AN100</f>
        <v/>
      </c>
      <c r="G96" t="str">
        <f>申込一覧表!BL100</f>
        <v/>
      </c>
      <c r="H96" t="str">
        <f>申込一覧表!DU100</f>
        <v/>
      </c>
      <c r="I96" t="str">
        <f>申込一覧表!DV100</f>
        <v/>
      </c>
      <c r="K96">
        <f>申込一覧表!CX100</f>
        <v>0</v>
      </c>
      <c r="L96" s="47">
        <f>申込書!$AB$4</f>
        <v>0</v>
      </c>
    </row>
    <row r="97" spans="1:12">
      <c r="A97" t="str">
        <f>IF(申込一覧表!D101="","",申込一覧表!BI101)</f>
        <v/>
      </c>
      <c r="B97">
        <v>5</v>
      </c>
      <c r="C97" t="str">
        <f>申込一覧表!BO101</f>
        <v xml:space="preserve">  </v>
      </c>
      <c r="D97" t="str">
        <f>申込一覧表!BN101</f>
        <v xml:space="preserve"> </v>
      </c>
      <c r="E97" s="117">
        <f>申込一覧表!B101</f>
        <v>0</v>
      </c>
      <c r="F97" t="str">
        <f>申込一覧表!AN101</f>
        <v/>
      </c>
      <c r="G97" t="str">
        <f>申込一覧表!BL101</f>
        <v/>
      </c>
      <c r="H97" t="str">
        <f>申込一覧表!DU101</f>
        <v/>
      </c>
      <c r="I97" t="str">
        <f>申込一覧表!DV101</f>
        <v/>
      </c>
      <c r="K97">
        <f>申込一覧表!CX101</f>
        <v>0</v>
      </c>
      <c r="L97" s="47">
        <f>申込書!$AB$4</f>
        <v>0</v>
      </c>
    </row>
    <row r="98" spans="1:12">
      <c r="A98" t="str">
        <f>IF(申込一覧表!D102="","",申込一覧表!BI102)</f>
        <v/>
      </c>
      <c r="B98">
        <v>5</v>
      </c>
      <c r="C98" t="str">
        <f>申込一覧表!BO102</f>
        <v xml:space="preserve">  </v>
      </c>
      <c r="D98" t="str">
        <f>申込一覧表!BN102</f>
        <v xml:space="preserve"> </v>
      </c>
      <c r="E98" s="117">
        <f>申込一覧表!B102</f>
        <v>0</v>
      </c>
      <c r="F98" t="str">
        <f>申込一覧表!AN102</f>
        <v/>
      </c>
      <c r="G98" t="str">
        <f>申込一覧表!BL102</f>
        <v/>
      </c>
      <c r="H98" t="str">
        <f>申込一覧表!DU102</f>
        <v/>
      </c>
      <c r="I98" t="str">
        <f>申込一覧表!DV102</f>
        <v/>
      </c>
      <c r="K98">
        <f>申込一覧表!CX102</f>
        <v>0</v>
      </c>
      <c r="L98" s="47">
        <f>申込書!$AB$4</f>
        <v>0</v>
      </c>
    </row>
    <row r="99" spans="1:12">
      <c r="A99" t="str">
        <f>IF(申込一覧表!D103="","",申込一覧表!BI103)</f>
        <v/>
      </c>
      <c r="B99">
        <v>5</v>
      </c>
      <c r="C99" t="str">
        <f>申込一覧表!BO103</f>
        <v xml:space="preserve">  </v>
      </c>
      <c r="D99" t="str">
        <f>申込一覧表!BN103</f>
        <v xml:space="preserve"> </v>
      </c>
      <c r="E99" s="117">
        <f>申込一覧表!B103</f>
        <v>0</v>
      </c>
      <c r="F99" t="str">
        <f>申込一覧表!AN103</f>
        <v/>
      </c>
      <c r="G99" t="str">
        <f>申込一覧表!BL103</f>
        <v/>
      </c>
      <c r="H99" t="str">
        <f>申込一覧表!DU103</f>
        <v/>
      </c>
      <c r="I99" t="str">
        <f>申込一覧表!DV103</f>
        <v/>
      </c>
      <c r="K99">
        <f>申込一覧表!CX103</f>
        <v>0</v>
      </c>
      <c r="L99" s="47">
        <f>申込書!$AB$4</f>
        <v>0</v>
      </c>
    </row>
    <row r="100" spans="1:12">
      <c r="A100" t="str">
        <f>IF(申込一覧表!D104="","",申込一覧表!BI104)</f>
        <v/>
      </c>
      <c r="B100">
        <v>5</v>
      </c>
      <c r="C100" t="str">
        <f>申込一覧表!BO104</f>
        <v xml:space="preserve">  </v>
      </c>
      <c r="D100" t="str">
        <f>申込一覧表!BN104</f>
        <v xml:space="preserve"> </v>
      </c>
      <c r="E100" s="117">
        <f>申込一覧表!B104</f>
        <v>0</v>
      </c>
      <c r="F100" t="str">
        <f>申込一覧表!AN104</f>
        <v/>
      </c>
      <c r="G100" t="str">
        <f>申込一覧表!BL104</f>
        <v/>
      </c>
      <c r="H100" t="str">
        <f>申込一覧表!DU104</f>
        <v/>
      </c>
      <c r="I100" t="str">
        <f>申込一覧表!DV104</f>
        <v/>
      </c>
      <c r="K100">
        <f>申込一覧表!CX104</f>
        <v>0</v>
      </c>
      <c r="L100" s="47">
        <f>申込書!$AB$4</f>
        <v>0</v>
      </c>
    </row>
    <row r="101" spans="1:12">
      <c r="A101" t="str">
        <f>IF(申込一覧表!D105="","",申込一覧表!BI105)</f>
        <v/>
      </c>
      <c r="B101">
        <v>5</v>
      </c>
      <c r="C101" t="str">
        <f>申込一覧表!BO105</f>
        <v xml:space="preserve">  </v>
      </c>
      <c r="D101" t="str">
        <f>申込一覧表!BN105</f>
        <v xml:space="preserve"> </v>
      </c>
      <c r="E101" s="117">
        <f>申込一覧表!B105</f>
        <v>0</v>
      </c>
      <c r="F101" t="str">
        <f>申込一覧表!AN105</f>
        <v/>
      </c>
      <c r="G101" t="str">
        <f>申込一覧表!BL105</f>
        <v/>
      </c>
      <c r="H101" t="str">
        <f>申込一覧表!DU105</f>
        <v/>
      </c>
      <c r="I101" t="str">
        <f>申込一覧表!DV105</f>
        <v/>
      </c>
      <c r="K101">
        <f>申込一覧表!CX105</f>
        <v>0</v>
      </c>
      <c r="L101" s="47">
        <f>申込書!$AB$4</f>
        <v>0</v>
      </c>
    </row>
    <row r="102" spans="1:12">
      <c r="A102" t="str">
        <f>IF(申込一覧表!D106="","",申込一覧表!BI106)</f>
        <v/>
      </c>
      <c r="B102">
        <v>5</v>
      </c>
      <c r="C102" t="str">
        <f>申込一覧表!BO106</f>
        <v xml:space="preserve">  </v>
      </c>
      <c r="D102" t="str">
        <f>申込一覧表!BN106</f>
        <v xml:space="preserve"> </v>
      </c>
      <c r="E102" s="117">
        <f>申込一覧表!B106</f>
        <v>0</v>
      </c>
      <c r="F102" t="str">
        <f>申込一覧表!AN106</f>
        <v/>
      </c>
      <c r="G102" t="str">
        <f>申込一覧表!BL106</f>
        <v/>
      </c>
      <c r="H102" t="str">
        <f>申込一覧表!DU106</f>
        <v/>
      </c>
      <c r="I102" t="str">
        <f>申込一覧表!DV106</f>
        <v/>
      </c>
      <c r="K102">
        <f>申込一覧表!CX106</f>
        <v>0</v>
      </c>
      <c r="L102" s="47">
        <f>申込書!$AB$4</f>
        <v>0</v>
      </c>
    </row>
    <row r="103" spans="1:12">
      <c r="A103" t="str">
        <f>IF(申込一覧表!D107="","",申込一覧表!BI107)</f>
        <v/>
      </c>
      <c r="B103">
        <v>5</v>
      </c>
      <c r="C103" t="str">
        <f>申込一覧表!BO107</f>
        <v xml:space="preserve">  </v>
      </c>
      <c r="D103" t="str">
        <f>申込一覧表!BN107</f>
        <v xml:space="preserve"> </v>
      </c>
      <c r="E103" s="117">
        <f>申込一覧表!B107</f>
        <v>0</v>
      </c>
      <c r="F103" t="str">
        <f>申込一覧表!AN107</f>
        <v/>
      </c>
      <c r="G103" t="str">
        <f>申込一覧表!BL107</f>
        <v/>
      </c>
      <c r="H103" t="str">
        <f>申込一覧表!DU107</f>
        <v/>
      </c>
      <c r="I103" t="str">
        <f>申込一覧表!DV107</f>
        <v/>
      </c>
      <c r="K103">
        <f>申込一覧表!CX107</f>
        <v>0</v>
      </c>
      <c r="L103" s="47">
        <f>申込書!$AB$4</f>
        <v>0</v>
      </c>
    </row>
    <row r="104" spans="1:12">
      <c r="A104" t="str">
        <f>IF(申込一覧表!D108="","",申込一覧表!BI108)</f>
        <v/>
      </c>
      <c r="B104">
        <v>5</v>
      </c>
      <c r="C104" t="str">
        <f>申込一覧表!BO108</f>
        <v xml:space="preserve">  </v>
      </c>
      <c r="D104" t="str">
        <f>申込一覧表!BN108</f>
        <v xml:space="preserve"> </v>
      </c>
      <c r="E104" s="117">
        <f>申込一覧表!B108</f>
        <v>0</v>
      </c>
      <c r="F104" t="str">
        <f>申込一覧表!AN108</f>
        <v/>
      </c>
      <c r="G104" t="str">
        <f>申込一覧表!BL108</f>
        <v/>
      </c>
      <c r="H104" t="str">
        <f>申込一覧表!DU108</f>
        <v/>
      </c>
      <c r="I104" t="str">
        <f>申込一覧表!DV108</f>
        <v/>
      </c>
      <c r="K104">
        <f>申込一覧表!CX108</f>
        <v>0</v>
      </c>
      <c r="L104" s="47">
        <f>申込書!$AB$4</f>
        <v>0</v>
      </c>
    </row>
    <row r="105" spans="1:12">
      <c r="A105" t="str">
        <f>IF(申込一覧表!D109="","",申込一覧表!BI109)</f>
        <v/>
      </c>
      <c r="B105">
        <v>5</v>
      </c>
      <c r="C105" t="str">
        <f>申込一覧表!BO109</f>
        <v xml:space="preserve">  </v>
      </c>
      <c r="D105" t="str">
        <f>申込一覧表!BN109</f>
        <v xml:space="preserve"> </v>
      </c>
      <c r="E105" s="117">
        <f>申込一覧表!B109</f>
        <v>0</v>
      </c>
      <c r="F105" t="str">
        <f>申込一覧表!AN109</f>
        <v/>
      </c>
      <c r="G105" t="str">
        <f>申込一覧表!BL109</f>
        <v/>
      </c>
      <c r="H105" t="str">
        <f>申込一覧表!DU109</f>
        <v/>
      </c>
      <c r="I105" t="str">
        <f>申込一覧表!DV109</f>
        <v/>
      </c>
      <c r="K105">
        <f>申込一覧表!CX109</f>
        <v>0</v>
      </c>
      <c r="L105" s="47">
        <f>申込書!$AB$4</f>
        <v>0</v>
      </c>
    </row>
    <row r="106" spans="1:12">
      <c r="A106" t="str">
        <f>IF(申込一覧表!D110="","",申込一覧表!BI110)</f>
        <v/>
      </c>
      <c r="B106">
        <v>5</v>
      </c>
      <c r="C106" t="str">
        <f>申込一覧表!BO110</f>
        <v xml:space="preserve">  </v>
      </c>
      <c r="D106" t="str">
        <f>申込一覧表!BN110</f>
        <v xml:space="preserve"> </v>
      </c>
      <c r="E106" s="117">
        <f>申込一覧表!B110</f>
        <v>0</v>
      </c>
      <c r="F106" t="str">
        <f>申込一覧表!AN110</f>
        <v/>
      </c>
      <c r="G106" t="str">
        <f>申込一覧表!BL110</f>
        <v/>
      </c>
      <c r="H106" t="str">
        <f>申込一覧表!DU110</f>
        <v/>
      </c>
      <c r="I106" t="str">
        <f>申込一覧表!DV110</f>
        <v/>
      </c>
      <c r="K106">
        <f>申込一覧表!CX110</f>
        <v>0</v>
      </c>
      <c r="L106" s="47">
        <f>申込書!$AB$4</f>
        <v>0</v>
      </c>
    </row>
    <row r="107" spans="1:12">
      <c r="A107" t="str">
        <f>IF(申込一覧表!D111="","",申込一覧表!BI111)</f>
        <v/>
      </c>
      <c r="B107">
        <v>5</v>
      </c>
      <c r="C107" t="str">
        <f>申込一覧表!BO111</f>
        <v xml:space="preserve">  </v>
      </c>
      <c r="D107" t="str">
        <f>申込一覧表!BN111</f>
        <v xml:space="preserve"> </v>
      </c>
      <c r="E107" s="117">
        <f>申込一覧表!B111</f>
        <v>0</v>
      </c>
      <c r="F107" t="str">
        <f>申込一覧表!AN111</f>
        <v/>
      </c>
      <c r="G107" t="str">
        <f>申込一覧表!BL111</f>
        <v/>
      </c>
      <c r="H107" t="str">
        <f>申込一覧表!DU111</f>
        <v/>
      </c>
      <c r="I107" t="str">
        <f>申込一覧表!DV111</f>
        <v/>
      </c>
      <c r="K107">
        <f>申込一覧表!CX111</f>
        <v>0</v>
      </c>
      <c r="L107" s="47">
        <f>申込書!$AB$4</f>
        <v>0</v>
      </c>
    </row>
    <row r="108" spans="1:12">
      <c r="A108" t="str">
        <f>IF(申込一覧表!D112="","",申込一覧表!BI112)</f>
        <v/>
      </c>
      <c r="B108">
        <v>5</v>
      </c>
      <c r="C108" t="str">
        <f>申込一覧表!BO112</f>
        <v xml:space="preserve">  </v>
      </c>
      <c r="D108" t="str">
        <f>申込一覧表!BN112</f>
        <v xml:space="preserve"> </v>
      </c>
      <c r="E108" s="117">
        <f>申込一覧表!B112</f>
        <v>0</v>
      </c>
      <c r="F108" t="str">
        <f>申込一覧表!AN112</f>
        <v/>
      </c>
      <c r="G108" t="str">
        <f>申込一覧表!BL112</f>
        <v/>
      </c>
      <c r="H108" t="str">
        <f>申込一覧表!DU112</f>
        <v/>
      </c>
      <c r="I108" t="str">
        <f>申込一覧表!DV112</f>
        <v/>
      </c>
      <c r="K108">
        <f>申込一覧表!CX112</f>
        <v>0</v>
      </c>
      <c r="L108" s="47">
        <f>申込書!$AB$4</f>
        <v>0</v>
      </c>
    </row>
    <row r="109" spans="1:12">
      <c r="A109" t="str">
        <f>IF(申込一覧表!D113="","",申込一覧表!BI113)</f>
        <v/>
      </c>
      <c r="B109">
        <v>5</v>
      </c>
      <c r="C109" t="str">
        <f>申込一覧表!BO113</f>
        <v xml:space="preserve">  </v>
      </c>
      <c r="D109" t="str">
        <f>申込一覧表!BN113</f>
        <v xml:space="preserve"> </v>
      </c>
      <c r="E109" s="117">
        <f>申込一覧表!B113</f>
        <v>0</v>
      </c>
      <c r="F109" t="str">
        <f>申込一覧表!AN113</f>
        <v/>
      </c>
      <c r="G109" t="str">
        <f>申込一覧表!BL113</f>
        <v/>
      </c>
      <c r="H109" t="str">
        <f>申込一覧表!DU113</f>
        <v/>
      </c>
      <c r="I109" t="str">
        <f>申込一覧表!DV113</f>
        <v/>
      </c>
      <c r="K109">
        <f>申込一覧表!CX113</f>
        <v>0</v>
      </c>
      <c r="L109" s="47">
        <f>申込書!$AB$4</f>
        <v>0</v>
      </c>
    </row>
    <row r="110" spans="1:12">
      <c r="A110" t="str">
        <f>IF(申込一覧表!D114="","",申込一覧表!BI114)</f>
        <v/>
      </c>
      <c r="B110">
        <v>5</v>
      </c>
      <c r="C110" t="str">
        <f>申込一覧表!BO114</f>
        <v xml:space="preserve">  </v>
      </c>
      <c r="D110" t="str">
        <f>申込一覧表!BN114</f>
        <v xml:space="preserve"> </v>
      </c>
      <c r="E110" s="117">
        <f>申込一覧表!B114</f>
        <v>0</v>
      </c>
      <c r="F110" t="str">
        <f>申込一覧表!AN114</f>
        <v/>
      </c>
      <c r="G110" t="str">
        <f>申込一覧表!BL114</f>
        <v/>
      </c>
      <c r="H110" t="str">
        <f>申込一覧表!DU114</f>
        <v/>
      </c>
      <c r="I110" t="str">
        <f>申込一覧表!DV114</f>
        <v/>
      </c>
      <c r="K110">
        <f>申込一覧表!CX114</f>
        <v>0</v>
      </c>
      <c r="L110" s="47">
        <f>申込書!$AB$4</f>
        <v>0</v>
      </c>
    </row>
    <row r="111" spans="1:12">
      <c r="A111" t="str">
        <f>IF(申込一覧表!D115="","",申込一覧表!BI115)</f>
        <v/>
      </c>
      <c r="B111">
        <v>5</v>
      </c>
      <c r="C111" t="str">
        <f>申込一覧表!BO115</f>
        <v xml:space="preserve">  </v>
      </c>
      <c r="D111" t="str">
        <f>申込一覧表!BN115</f>
        <v xml:space="preserve"> </v>
      </c>
      <c r="E111" s="117">
        <f>申込一覧表!B115</f>
        <v>0</v>
      </c>
      <c r="F111" t="str">
        <f>申込一覧表!AN115</f>
        <v/>
      </c>
      <c r="G111" t="str">
        <f>申込一覧表!BL115</f>
        <v/>
      </c>
      <c r="H111" t="str">
        <f>申込一覧表!DU115</f>
        <v/>
      </c>
      <c r="I111" t="str">
        <f>申込一覧表!DV115</f>
        <v/>
      </c>
      <c r="K111">
        <f>申込一覧表!CX115</f>
        <v>0</v>
      </c>
      <c r="L111" s="47">
        <f>申込書!$AB$4</f>
        <v>0</v>
      </c>
    </row>
    <row r="112" spans="1:12">
      <c r="A112" t="str">
        <f>IF(申込一覧表!D116="","",申込一覧表!BI116)</f>
        <v/>
      </c>
      <c r="B112">
        <v>5</v>
      </c>
      <c r="C112" t="str">
        <f>申込一覧表!BO116</f>
        <v xml:space="preserve">  </v>
      </c>
      <c r="D112" t="str">
        <f>申込一覧表!BN116</f>
        <v xml:space="preserve"> </v>
      </c>
      <c r="E112" s="117">
        <f>申込一覧表!B116</f>
        <v>0</v>
      </c>
      <c r="F112" t="str">
        <f>申込一覧表!AN116</f>
        <v/>
      </c>
      <c r="G112" t="str">
        <f>申込一覧表!BL116</f>
        <v/>
      </c>
      <c r="H112" t="str">
        <f>申込一覧表!DU116</f>
        <v/>
      </c>
      <c r="I112" t="str">
        <f>申込一覧表!DV116</f>
        <v/>
      </c>
      <c r="K112">
        <f>申込一覧表!CX116</f>
        <v>0</v>
      </c>
      <c r="L112" s="47">
        <f>申込書!$AB$4</f>
        <v>0</v>
      </c>
    </row>
    <row r="113" spans="1:12">
      <c r="A113" t="str">
        <f>IF(申込一覧表!D117="","",申込一覧表!BI117)</f>
        <v/>
      </c>
      <c r="B113">
        <v>5</v>
      </c>
      <c r="C113" t="str">
        <f>申込一覧表!BO117</f>
        <v xml:space="preserve">  </v>
      </c>
      <c r="D113" t="str">
        <f>申込一覧表!BN117</f>
        <v xml:space="preserve"> </v>
      </c>
      <c r="E113" s="117">
        <f>申込一覧表!B117</f>
        <v>0</v>
      </c>
      <c r="F113" t="str">
        <f>申込一覧表!AN117</f>
        <v/>
      </c>
      <c r="G113" t="str">
        <f>申込一覧表!BL117</f>
        <v/>
      </c>
      <c r="H113" t="str">
        <f>申込一覧表!DU117</f>
        <v/>
      </c>
      <c r="I113" t="str">
        <f>申込一覧表!DV117</f>
        <v/>
      </c>
      <c r="K113">
        <f>申込一覧表!CX117</f>
        <v>0</v>
      </c>
      <c r="L113" s="47">
        <f>申込書!$AB$4</f>
        <v>0</v>
      </c>
    </row>
    <row r="114" spans="1:12">
      <c r="A114" t="str">
        <f>IF(申込一覧表!D118="","",申込一覧表!BI118)</f>
        <v/>
      </c>
      <c r="B114">
        <v>5</v>
      </c>
      <c r="C114" t="str">
        <f>申込一覧表!BO118</f>
        <v xml:space="preserve">  </v>
      </c>
      <c r="D114" t="str">
        <f>申込一覧表!BN118</f>
        <v xml:space="preserve"> </v>
      </c>
      <c r="E114" s="117">
        <f>申込一覧表!B118</f>
        <v>0</v>
      </c>
      <c r="F114" t="str">
        <f>申込一覧表!AN118</f>
        <v/>
      </c>
      <c r="G114" t="str">
        <f>申込一覧表!BL118</f>
        <v/>
      </c>
      <c r="H114" t="str">
        <f>申込一覧表!DU118</f>
        <v/>
      </c>
      <c r="I114" t="str">
        <f>申込一覧表!DV118</f>
        <v/>
      </c>
      <c r="K114">
        <f>申込一覧表!CX118</f>
        <v>0</v>
      </c>
      <c r="L114" s="47">
        <f>申込書!$AB$4</f>
        <v>0</v>
      </c>
    </row>
    <row r="115" spans="1:12">
      <c r="A115" t="str">
        <f>IF(申込一覧表!D119="","",申込一覧表!BI119)</f>
        <v/>
      </c>
      <c r="B115">
        <v>5</v>
      </c>
      <c r="C115" t="str">
        <f>申込一覧表!BO119</f>
        <v xml:space="preserve">  </v>
      </c>
      <c r="D115" t="str">
        <f>申込一覧表!BN119</f>
        <v xml:space="preserve"> </v>
      </c>
      <c r="E115" s="117">
        <f>申込一覧表!B119</f>
        <v>0</v>
      </c>
      <c r="F115" t="str">
        <f>申込一覧表!AN119</f>
        <v/>
      </c>
      <c r="G115" t="str">
        <f>申込一覧表!BL119</f>
        <v/>
      </c>
      <c r="H115" t="str">
        <f>申込一覧表!DU119</f>
        <v/>
      </c>
      <c r="I115" t="str">
        <f>申込一覧表!DV119</f>
        <v/>
      </c>
      <c r="K115">
        <f>申込一覧表!CX119</f>
        <v>0</v>
      </c>
      <c r="L115" s="47">
        <f>申込書!$AB$4</f>
        <v>0</v>
      </c>
    </row>
    <row r="116" spans="1:12">
      <c r="A116" t="str">
        <f>IF(申込一覧表!D120="","",申込一覧表!BI120)</f>
        <v/>
      </c>
      <c r="B116">
        <v>5</v>
      </c>
      <c r="C116" t="str">
        <f>申込一覧表!BO120</f>
        <v xml:space="preserve">  </v>
      </c>
      <c r="D116" t="str">
        <f>申込一覧表!BN120</f>
        <v xml:space="preserve"> </v>
      </c>
      <c r="E116" s="117">
        <f>申込一覧表!B120</f>
        <v>0</v>
      </c>
      <c r="F116" t="str">
        <f>申込一覧表!AN120</f>
        <v/>
      </c>
      <c r="G116" t="str">
        <f>申込一覧表!BL120</f>
        <v/>
      </c>
      <c r="H116" t="str">
        <f>申込一覧表!DU120</f>
        <v/>
      </c>
      <c r="I116" t="str">
        <f>申込一覧表!DV120</f>
        <v/>
      </c>
      <c r="K116">
        <f>申込一覧表!CX120</f>
        <v>0</v>
      </c>
      <c r="L116" s="47">
        <f>申込書!$AB$4</f>
        <v>0</v>
      </c>
    </row>
    <row r="117" spans="1:12">
      <c r="A117" t="str">
        <f>IF(申込一覧表!D121="","",申込一覧表!BI121)</f>
        <v/>
      </c>
      <c r="B117">
        <v>5</v>
      </c>
      <c r="C117" t="str">
        <f>申込一覧表!BO121</f>
        <v xml:space="preserve">  </v>
      </c>
      <c r="D117" t="str">
        <f>申込一覧表!BN121</f>
        <v xml:space="preserve"> </v>
      </c>
      <c r="E117" s="117">
        <f>申込一覧表!B121</f>
        <v>0</v>
      </c>
      <c r="F117" t="str">
        <f>申込一覧表!AN121</f>
        <v/>
      </c>
      <c r="G117" t="str">
        <f>申込一覧表!BL121</f>
        <v/>
      </c>
      <c r="H117" t="str">
        <f>申込一覧表!DU121</f>
        <v/>
      </c>
      <c r="I117" t="str">
        <f>申込一覧表!DV121</f>
        <v/>
      </c>
      <c r="K117">
        <f>申込一覧表!CX121</f>
        <v>0</v>
      </c>
      <c r="L117" s="47">
        <f>申込書!$AB$4</f>
        <v>0</v>
      </c>
    </row>
    <row r="118" spans="1:12">
      <c r="A118" t="str">
        <f>IF(申込一覧表!D122="","",申込一覧表!BI122)</f>
        <v/>
      </c>
      <c r="B118">
        <v>5</v>
      </c>
      <c r="C118" t="str">
        <f>申込一覧表!BO122</f>
        <v xml:space="preserve">  </v>
      </c>
      <c r="D118" t="str">
        <f>申込一覧表!BN122</f>
        <v xml:space="preserve"> </v>
      </c>
      <c r="E118" s="117">
        <f>申込一覧表!B122</f>
        <v>0</v>
      </c>
      <c r="F118" t="str">
        <f>申込一覧表!AN122</f>
        <v/>
      </c>
      <c r="G118" t="str">
        <f>申込一覧表!BL122</f>
        <v/>
      </c>
      <c r="H118" t="str">
        <f>申込一覧表!DU122</f>
        <v/>
      </c>
      <c r="I118" t="str">
        <f>申込一覧表!DV122</f>
        <v/>
      </c>
      <c r="K118">
        <f>申込一覧表!CX122</f>
        <v>0</v>
      </c>
      <c r="L118" s="47">
        <f>申込書!$AB$4</f>
        <v>0</v>
      </c>
    </row>
    <row r="119" spans="1:12">
      <c r="A119" t="str">
        <f>IF(申込一覧表!D123="","",申込一覧表!BI123)</f>
        <v/>
      </c>
      <c r="B119">
        <v>5</v>
      </c>
      <c r="C119" t="str">
        <f>申込一覧表!BO123</f>
        <v xml:space="preserve">  </v>
      </c>
      <c r="D119" t="str">
        <f>申込一覧表!BN123</f>
        <v xml:space="preserve"> </v>
      </c>
      <c r="E119" s="117">
        <f>申込一覧表!B123</f>
        <v>0</v>
      </c>
      <c r="F119" t="str">
        <f>申込一覧表!AN123</f>
        <v/>
      </c>
      <c r="G119" t="str">
        <f>申込一覧表!BL123</f>
        <v/>
      </c>
      <c r="H119" t="str">
        <f>申込一覧表!DU123</f>
        <v/>
      </c>
      <c r="I119" t="str">
        <f>申込一覧表!DV123</f>
        <v/>
      </c>
      <c r="K119">
        <f>申込一覧表!CX123</f>
        <v>0</v>
      </c>
      <c r="L119" s="47">
        <f>申込書!$AB$4</f>
        <v>0</v>
      </c>
    </row>
    <row r="120" spans="1:12">
      <c r="A120" t="str">
        <f>IF(申込一覧表!D124="","",申込一覧表!BI124)</f>
        <v/>
      </c>
      <c r="B120">
        <v>5</v>
      </c>
      <c r="C120" t="str">
        <f>申込一覧表!BO124</f>
        <v xml:space="preserve">  </v>
      </c>
      <c r="D120" t="str">
        <f>申込一覧表!BN124</f>
        <v xml:space="preserve"> </v>
      </c>
      <c r="E120" s="117">
        <f>申込一覧表!B124</f>
        <v>0</v>
      </c>
      <c r="F120" t="str">
        <f>申込一覧表!AN124</f>
        <v/>
      </c>
      <c r="G120" t="str">
        <f>申込一覧表!BL124</f>
        <v/>
      </c>
      <c r="H120" t="str">
        <f>申込一覧表!DU124</f>
        <v/>
      </c>
      <c r="I120" t="str">
        <f>申込一覧表!DV124</f>
        <v/>
      </c>
      <c r="K120">
        <f>申込一覧表!CX124</f>
        <v>0</v>
      </c>
      <c r="L120" s="47">
        <f>申込書!$AB$4</f>
        <v>0</v>
      </c>
    </row>
    <row r="121" spans="1:12">
      <c r="A121" t="str">
        <f>IF(申込一覧表!D125="","",申込一覧表!BI125)</f>
        <v/>
      </c>
      <c r="B121">
        <v>5</v>
      </c>
      <c r="C121" t="str">
        <f>申込一覧表!BO125</f>
        <v xml:space="preserve">  </v>
      </c>
      <c r="D121" t="str">
        <f>申込一覧表!BN125</f>
        <v xml:space="preserve"> </v>
      </c>
      <c r="E121" s="117">
        <f>申込一覧表!B125</f>
        <v>0</v>
      </c>
      <c r="F121" t="str">
        <f>申込一覧表!AN125</f>
        <v/>
      </c>
      <c r="G121" t="str">
        <f>申込一覧表!BL125</f>
        <v/>
      </c>
      <c r="H121" t="str">
        <f>申込一覧表!DU125</f>
        <v/>
      </c>
      <c r="I121" t="str">
        <f>申込一覧表!DV125</f>
        <v/>
      </c>
      <c r="K121">
        <f>申込一覧表!CX125</f>
        <v>0</v>
      </c>
      <c r="L121" s="47">
        <f>申込書!$AB$4</f>
        <v>0</v>
      </c>
    </row>
    <row r="122" spans="1:12">
      <c r="A122" t="str">
        <f>IF(申込一覧表!D126="","",申込一覧表!BI126)</f>
        <v/>
      </c>
      <c r="B122">
        <v>5</v>
      </c>
      <c r="C122" t="str">
        <f>申込一覧表!BO126</f>
        <v xml:space="preserve">  </v>
      </c>
      <c r="D122" t="str">
        <f>申込一覧表!BN126</f>
        <v xml:space="preserve"> </v>
      </c>
      <c r="E122" s="117">
        <f>申込一覧表!B126</f>
        <v>0</v>
      </c>
      <c r="F122" t="str">
        <f>申込一覧表!AN126</f>
        <v/>
      </c>
      <c r="G122" t="str">
        <f>申込一覧表!BL126</f>
        <v/>
      </c>
      <c r="H122" t="str">
        <f>申込一覧表!DU126</f>
        <v/>
      </c>
      <c r="I122" t="str">
        <f>申込一覧表!DV126</f>
        <v/>
      </c>
      <c r="K122">
        <f>申込一覧表!CX126</f>
        <v>0</v>
      </c>
      <c r="L122" s="47">
        <f>申込書!$AB$4</f>
        <v>0</v>
      </c>
    </row>
    <row r="123" spans="1:12">
      <c r="A123" s="118" t="str">
        <f>IF(申込一覧表!D127="","",申込一覧表!BI127)</f>
        <v/>
      </c>
      <c r="B123" s="118">
        <v>5</v>
      </c>
      <c r="C123" s="118" t="str">
        <f>申込一覧表!BO127</f>
        <v xml:space="preserve">  </v>
      </c>
      <c r="D123" s="118" t="str">
        <f>申込一覧表!BN127</f>
        <v xml:space="preserve"> </v>
      </c>
      <c r="E123" s="119">
        <f>申込一覧表!B127</f>
        <v>0</v>
      </c>
      <c r="F123" s="118" t="str">
        <f>申込一覧表!AN127</f>
        <v/>
      </c>
      <c r="G123" s="118" t="str">
        <f>申込一覧表!BL127</f>
        <v/>
      </c>
      <c r="H123" s="118" t="str">
        <f>申込一覧表!DU127</f>
        <v/>
      </c>
      <c r="I123" s="118" t="str">
        <f>申込一覧表!DV127</f>
        <v/>
      </c>
      <c r="J123" s="118"/>
      <c r="K123" s="118">
        <f>申込一覧表!CX127</f>
        <v>0</v>
      </c>
      <c r="L123" s="123">
        <f>申込書!$AB$4</f>
        <v>0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1343"/>
  <sheetViews>
    <sheetView workbookViewId="0">
      <pane ySplit="1" topLeftCell="A2" activePane="bottomLeft" state="frozen"/>
      <selection activeCell="A3" sqref="A3"/>
      <selection pane="bottomLeft" activeCell="E1342" sqref="E1342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</cols>
  <sheetData>
    <row r="1" spans="1:7">
      <c r="A1" t="s">
        <v>119</v>
      </c>
      <c r="B1" t="s">
        <v>127</v>
      </c>
      <c r="C1" t="s">
        <v>128</v>
      </c>
      <c r="D1" t="s">
        <v>122</v>
      </c>
      <c r="E1" t="s">
        <v>129</v>
      </c>
      <c r="F1" t="s">
        <v>120</v>
      </c>
      <c r="G1" t="s">
        <v>130</v>
      </c>
    </row>
    <row r="2" spans="1:7">
      <c r="A2" t="str">
        <f>IF(申込一覧表!I6="","",申込一覧表!BI6)</f>
        <v/>
      </c>
      <c r="B2" t="str">
        <f>申込一覧表!BQ6</f>
        <v/>
      </c>
      <c r="C2" t="str">
        <f>申込一覧表!CB6</f>
        <v/>
      </c>
      <c r="D2" t="str">
        <f>申込一覧表!CM6</f>
        <v/>
      </c>
      <c r="E2">
        <v>0</v>
      </c>
      <c r="F2">
        <v>0</v>
      </c>
      <c r="G2" t="str">
        <f>申込一覧表!CY6</f>
        <v>999:99.99</v>
      </c>
    </row>
    <row r="3" spans="1:7">
      <c r="A3" t="str">
        <f>IF(申込一覧表!I7="","",申込一覧表!BI7)</f>
        <v/>
      </c>
      <c r="B3" t="str">
        <f>申込一覧表!BQ7</f>
        <v/>
      </c>
      <c r="C3" t="str">
        <f>申込一覧表!CB7</f>
        <v/>
      </c>
      <c r="D3" t="str">
        <f>申込一覧表!CM7</f>
        <v/>
      </c>
      <c r="E3">
        <v>0</v>
      </c>
      <c r="F3">
        <v>0</v>
      </c>
      <c r="G3" t="str">
        <f>申込一覧表!CY7</f>
        <v>999:99.99</v>
      </c>
    </row>
    <row r="4" spans="1:7">
      <c r="A4" t="str">
        <f>IF(申込一覧表!I8="","",申込一覧表!BI8)</f>
        <v/>
      </c>
      <c r="B4" t="str">
        <f>申込一覧表!BQ8</f>
        <v/>
      </c>
      <c r="C4" t="str">
        <f>申込一覧表!CB8</f>
        <v/>
      </c>
      <c r="D4" t="str">
        <f>申込一覧表!CM8</f>
        <v/>
      </c>
      <c r="E4">
        <v>0</v>
      </c>
      <c r="F4">
        <v>0</v>
      </c>
      <c r="G4" t="str">
        <f>申込一覧表!CY8</f>
        <v>999:99.99</v>
      </c>
    </row>
    <row r="5" spans="1:7">
      <c r="A5" t="str">
        <f>IF(申込一覧表!I9="","",申込一覧表!BI9)</f>
        <v/>
      </c>
      <c r="B5" t="str">
        <f>申込一覧表!BQ9</f>
        <v/>
      </c>
      <c r="C5" t="str">
        <f>申込一覧表!CB9</f>
        <v/>
      </c>
      <c r="D5" t="str">
        <f>申込一覧表!CM9</f>
        <v/>
      </c>
      <c r="E5">
        <v>0</v>
      </c>
      <c r="F5">
        <v>0</v>
      </c>
      <c r="G5" t="str">
        <f>申込一覧表!CY9</f>
        <v>999:99.99</v>
      </c>
    </row>
    <row r="6" spans="1:7">
      <c r="A6" t="str">
        <f>IF(申込一覧表!I10="","",申込一覧表!BI10)</f>
        <v/>
      </c>
      <c r="B6" t="str">
        <f>申込一覧表!BQ10</f>
        <v/>
      </c>
      <c r="C6" t="str">
        <f>申込一覧表!CB10</f>
        <v/>
      </c>
      <c r="D6" t="str">
        <f>申込一覧表!CM10</f>
        <v/>
      </c>
      <c r="E6">
        <v>0</v>
      </c>
      <c r="F6">
        <v>0</v>
      </c>
      <c r="G6" t="str">
        <f>申込一覧表!CY10</f>
        <v>999:99.99</v>
      </c>
    </row>
    <row r="7" spans="1:7">
      <c r="A7" t="str">
        <f>IF(申込一覧表!I11="","",申込一覧表!BI11)</f>
        <v/>
      </c>
      <c r="B7" t="str">
        <f>申込一覧表!BQ11</f>
        <v/>
      </c>
      <c r="C7" t="str">
        <f>申込一覧表!CB11</f>
        <v/>
      </c>
      <c r="D7" t="str">
        <f>申込一覧表!CM11</f>
        <v/>
      </c>
      <c r="E7">
        <v>0</v>
      </c>
      <c r="F7">
        <v>0</v>
      </c>
      <c r="G7" t="str">
        <f>申込一覧表!CY11</f>
        <v>999:99.99</v>
      </c>
    </row>
    <row r="8" spans="1:7">
      <c r="A8" t="str">
        <f>IF(申込一覧表!I12="","",申込一覧表!BI12)</f>
        <v/>
      </c>
      <c r="B8" t="str">
        <f>申込一覧表!BQ12</f>
        <v/>
      </c>
      <c r="C8" t="str">
        <f>申込一覧表!CB12</f>
        <v/>
      </c>
      <c r="D8" t="str">
        <f>申込一覧表!CM12</f>
        <v/>
      </c>
      <c r="E8">
        <v>0</v>
      </c>
      <c r="F8">
        <v>0</v>
      </c>
      <c r="G8" t="str">
        <f>申込一覧表!CY12</f>
        <v>999:99.99</v>
      </c>
    </row>
    <row r="9" spans="1:7">
      <c r="A9" t="str">
        <f>IF(申込一覧表!I13="","",申込一覧表!BI13)</f>
        <v/>
      </c>
      <c r="B9" t="str">
        <f>申込一覧表!BQ13</f>
        <v/>
      </c>
      <c r="C9" t="str">
        <f>申込一覧表!CB13</f>
        <v/>
      </c>
      <c r="D9" t="str">
        <f>申込一覧表!CM13</f>
        <v/>
      </c>
      <c r="E9">
        <v>0</v>
      </c>
      <c r="F9">
        <v>0</v>
      </c>
      <c r="G9" t="str">
        <f>申込一覧表!CY13</f>
        <v>999:99.99</v>
      </c>
    </row>
    <row r="10" spans="1:7">
      <c r="A10" t="str">
        <f>IF(申込一覧表!I14="","",申込一覧表!BI14)</f>
        <v/>
      </c>
      <c r="B10" t="str">
        <f>申込一覧表!BQ14</f>
        <v/>
      </c>
      <c r="C10" t="str">
        <f>申込一覧表!CB14</f>
        <v/>
      </c>
      <c r="D10" t="str">
        <f>申込一覧表!CM14</f>
        <v/>
      </c>
      <c r="E10">
        <v>0</v>
      </c>
      <c r="F10">
        <v>0</v>
      </c>
      <c r="G10" t="str">
        <f>申込一覧表!CY14</f>
        <v>999:99.99</v>
      </c>
    </row>
    <row r="11" spans="1:7">
      <c r="A11" t="str">
        <f>IF(申込一覧表!I15="","",申込一覧表!BI15)</f>
        <v/>
      </c>
      <c r="B11" t="str">
        <f>申込一覧表!BQ15</f>
        <v/>
      </c>
      <c r="C11" t="str">
        <f>申込一覧表!CB15</f>
        <v/>
      </c>
      <c r="D11" t="str">
        <f>申込一覧表!CM15</f>
        <v/>
      </c>
      <c r="E11">
        <v>0</v>
      </c>
      <c r="F11">
        <v>0</v>
      </c>
      <c r="G11" t="str">
        <f>申込一覧表!CY15</f>
        <v>999:99.99</v>
      </c>
    </row>
    <row r="12" spans="1:7">
      <c r="A12" t="str">
        <f>IF(申込一覧表!I16="","",申込一覧表!BI16)</f>
        <v/>
      </c>
      <c r="B12" t="str">
        <f>申込一覧表!BQ16</f>
        <v/>
      </c>
      <c r="C12" t="str">
        <f>申込一覧表!CB16</f>
        <v/>
      </c>
      <c r="D12" t="str">
        <f>申込一覧表!CM16</f>
        <v/>
      </c>
      <c r="E12">
        <v>0</v>
      </c>
      <c r="F12">
        <v>0</v>
      </c>
      <c r="G12" t="str">
        <f>申込一覧表!CY16</f>
        <v>999:99.99</v>
      </c>
    </row>
    <row r="13" spans="1:7">
      <c r="A13" t="str">
        <f>IF(申込一覧表!I17="","",申込一覧表!BI17)</f>
        <v/>
      </c>
      <c r="B13" t="str">
        <f>申込一覧表!BQ17</f>
        <v/>
      </c>
      <c r="C13" t="str">
        <f>申込一覧表!CB17</f>
        <v/>
      </c>
      <c r="D13" t="str">
        <f>申込一覧表!CM17</f>
        <v/>
      </c>
      <c r="E13">
        <v>0</v>
      </c>
      <c r="F13">
        <v>0</v>
      </c>
      <c r="G13" t="str">
        <f>申込一覧表!CY17</f>
        <v>999:99.99</v>
      </c>
    </row>
    <row r="14" spans="1:7">
      <c r="A14" t="str">
        <f>IF(申込一覧表!I18="","",申込一覧表!BI18)</f>
        <v/>
      </c>
      <c r="B14" t="str">
        <f>申込一覧表!BQ18</f>
        <v/>
      </c>
      <c r="C14" t="str">
        <f>申込一覧表!CB18</f>
        <v/>
      </c>
      <c r="D14" t="str">
        <f>申込一覧表!CM18</f>
        <v/>
      </c>
      <c r="E14">
        <v>0</v>
      </c>
      <c r="F14">
        <v>0</v>
      </c>
      <c r="G14" t="str">
        <f>申込一覧表!CY18</f>
        <v>999:99.99</v>
      </c>
    </row>
    <row r="15" spans="1:7">
      <c r="A15" t="str">
        <f>IF(申込一覧表!I19="","",申込一覧表!BI19)</f>
        <v/>
      </c>
      <c r="B15" t="str">
        <f>申込一覧表!BQ19</f>
        <v/>
      </c>
      <c r="C15" t="str">
        <f>申込一覧表!CB19</f>
        <v/>
      </c>
      <c r="D15" t="str">
        <f>申込一覧表!CM19</f>
        <v/>
      </c>
      <c r="E15">
        <v>0</v>
      </c>
      <c r="F15">
        <v>0</v>
      </c>
      <c r="G15" t="str">
        <f>申込一覧表!CY19</f>
        <v>999:99.99</v>
      </c>
    </row>
    <row r="16" spans="1:7">
      <c r="A16" t="str">
        <f>IF(申込一覧表!I20="","",申込一覧表!BI20)</f>
        <v/>
      </c>
      <c r="B16" t="str">
        <f>申込一覧表!BQ20</f>
        <v/>
      </c>
      <c r="C16" t="str">
        <f>申込一覧表!CB20</f>
        <v/>
      </c>
      <c r="D16" t="str">
        <f>申込一覧表!CM20</f>
        <v/>
      </c>
      <c r="E16">
        <v>0</v>
      </c>
      <c r="F16">
        <v>0</v>
      </c>
      <c r="G16" t="str">
        <f>申込一覧表!CY20</f>
        <v>999:99.99</v>
      </c>
    </row>
    <row r="17" spans="1:7">
      <c r="A17" t="str">
        <f>IF(申込一覧表!I21="","",申込一覧表!BI21)</f>
        <v/>
      </c>
      <c r="B17" t="str">
        <f>申込一覧表!BQ21</f>
        <v/>
      </c>
      <c r="C17" t="str">
        <f>申込一覧表!CB21</f>
        <v/>
      </c>
      <c r="D17" t="str">
        <f>申込一覧表!CM21</f>
        <v/>
      </c>
      <c r="E17">
        <v>0</v>
      </c>
      <c r="F17">
        <v>0</v>
      </c>
      <c r="G17" t="str">
        <f>申込一覧表!CY21</f>
        <v>999:99.99</v>
      </c>
    </row>
    <row r="18" spans="1:7">
      <c r="A18" t="str">
        <f>IF(申込一覧表!I22="","",申込一覧表!BI22)</f>
        <v/>
      </c>
      <c r="B18" t="str">
        <f>申込一覧表!BQ22</f>
        <v/>
      </c>
      <c r="C18" t="str">
        <f>申込一覧表!CB22</f>
        <v/>
      </c>
      <c r="D18" t="str">
        <f>申込一覧表!CM22</f>
        <v/>
      </c>
      <c r="E18">
        <v>0</v>
      </c>
      <c r="F18">
        <v>0</v>
      </c>
      <c r="G18" t="str">
        <f>申込一覧表!CY22</f>
        <v>999:99.99</v>
      </c>
    </row>
    <row r="19" spans="1:7">
      <c r="A19" t="str">
        <f>IF(申込一覧表!I23="","",申込一覧表!BI23)</f>
        <v/>
      </c>
      <c r="B19" t="str">
        <f>申込一覧表!BQ23</f>
        <v/>
      </c>
      <c r="C19" t="str">
        <f>申込一覧表!CB23</f>
        <v/>
      </c>
      <c r="D19" t="str">
        <f>申込一覧表!CM23</f>
        <v/>
      </c>
      <c r="E19">
        <v>0</v>
      </c>
      <c r="F19">
        <v>0</v>
      </c>
      <c r="G19" t="str">
        <f>申込一覧表!CY23</f>
        <v>999:99.99</v>
      </c>
    </row>
    <row r="20" spans="1:7">
      <c r="A20" t="str">
        <f>IF(申込一覧表!I24="","",申込一覧表!BI24)</f>
        <v/>
      </c>
      <c r="B20" t="str">
        <f>申込一覧表!BQ24</f>
        <v/>
      </c>
      <c r="C20" t="str">
        <f>申込一覧表!CB24</f>
        <v/>
      </c>
      <c r="D20" t="str">
        <f>申込一覧表!CM24</f>
        <v/>
      </c>
      <c r="E20">
        <v>0</v>
      </c>
      <c r="F20">
        <v>0</v>
      </c>
      <c r="G20" t="str">
        <f>申込一覧表!CY24</f>
        <v>999:99.99</v>
      </c>
    </row>
    <row r="21" spans="1:7">
      <c r="A21" t="str">
        <f>IF(申込一覧表!I25="","",申込一覧表!BI25)</f>
        <v/>
      </c>
      <c r="B21" t="str">
        <f>申込一覧表!BQ25</f>
        <v/>
      </c>
      <c r="C21" t="str">
        <f>申込一覧表!CB25</f>
        <v/>
      </c>
      <c r="D21" t="str">
        <f>申込一覧表!CM25</f>
        <v/>
      </c>
      <c r="E21">
        <v>0</v>
      </c>
      <c r="F21">
        <v>0</v>
      </c>
      <c r="G21" t="str">
        <f>申込一覧表!CY25</f>
        <v>999:99.99</v>
      </c>
    </row>
    <row r="22" spans="1:7">
      <c r="A22" t="str">
        <f>IF(申込一覧表!I26="","",申込一覧表!BI26)</f>
        <v/>
      </c>
      <c r="B22" t="str">
        <f>申込一覧表!BQ26</f>
        <v/>
      </c>
      <c r="C22" t="str">
        <f>申込一覧表!CB26</f>
        <v/>
      </c>
      <c r="D22" t="str">
        <f>申込一覧表!CM26</f>
        <v/>
      </c>
      <c r="E22">
        <v>0</v>
      </c>
      <c r="F22">
        <v>0</v>
      </c>
      <c r="G22" t="str">
        <f>申込一覧表!CY26</f>
        <v>999:99.99</v>
      </c>
    </row>
    <row r="23" spans="1:7">
      <c r="A23" t="str">
        <f>IF(申込一覧表!I27="","",申込一覧表!BI27)</f>
        <v/>
      </c>
      <c r="B23" t="str">
        <f>申込一覧表!BQ27</f>
        <v/>
      </c>
      <c r="C23" t="str">
        <f>申込一覧表!CB27</f>
        <v/>
      </c>
      <c r="D23" t="str">
        <f>申込一覧表!CM27</f>
        <v/>
      </c>
      <c r="E23">
        <v>0</v>
      </c>
      <c r="F23">
        <v>0</v>
      </c>
      <c r="G23" t="str">
        <f>申込一覧表!CY27</f>
        <v>999:99.99</v>
      </c>
    </row>
    <row r="24" spans="1:7">
      <c r="A24" t="str">
        <f>IF(申込一覧表!I28="","",申込一覧表!BI28)</f>
        <v/>
      </c>
      <c r="B24" t="str">
        <f>申込一覧表!BQ28</f>
        <v/>
      </c>
      <c r="C24" t="str">
        <f>申込一覧表!CB28</f>
        <v/>
      </c>
      <c r="D24" t="str">
        <f>申込一覧表!CM28</f>
        <v/>
      </c>
      <c r="E24">
        <v>0</v>
      </c>
      <c r="F24">
        <v>0</v>
      </c>
      <c r="G24" t="str">
        <f>申込一覧表!CY28</f>
        <v>999:99.99</v>
      </c>
    </row>
    <row r="25" spans="1:7">
      <c r="A25" t="str">
        <f>IF(申込一覧表!I29="","",申込一覧表!BI29)</f>
        <v/>
      </c>
      <c r="B25" t="str">
        <f>申込一覧表!BQ29</f>
        <v/>
      </c>
      <c r="C25" t="str">
        <f>申込一覧表!CB29</f>
        <v/>
      </c>
      <c r="D25" t="str">
        <f>申込一覧表!CM29</f>
        <v/>
      </c>
      <c r="E25">
        <v>0</v>
      </c>
      <c r="F25">
        <v>0</v>
      </c>
      <c r="G25" t="str">
        <f>申込一覧表!CY29</f>
        <v>999:99.99</v>
      </c>
    </row>
    <row r="26" spans="1:7">
      <c r="A26" t="str">
        <f>IF(申込一覧表!I30="","",申込一覧表!BI30)</f>
        <v/>
      </c>
      <c r="B26" t="str">
        <f>申込一覧表!BQ30</f>
        <v/>
      </c>
      <c r="C26" t="str">
        <f>申込一覧表!CB30</f>
        <v/>
      </c>
      <c r="D26" t="str">
        <f>申込一覧表!CM30</f>
        <v/>
      </c>
      <c r="E26">
        <v>0</v>
      </c>
      <c r="F26">
        <v>0</v>
      </c>
      <c r="G26" t="str">
        <f>申込一覧表!CY30</f>
        <v>999:99.99</v>
      </c>
    </row>
    <row r="27" spans="1:7">
      <c r="A27" t="str">
        <f>IF(申込一覧表!I31="","",申込一覧表!BI31)</f>
        <v/>
      </c>
      <c r="B27" t="str">
        <f>申込一覧表!BQ31</f>
        <v/>
      </c>
      <c r="C27" t="str">
        <f>申込一覧表!CB31</f>
        <v/>
      </c>
      <c r="D27" t="str">
        <f>申込一覧表!CM31</f>
        <v/>
      </c>
      <c r="E27">
        <v>0</v>
      </c>
      <c r="F27">
        <v>0</v>
      </c>
      <c r="G27" t="str">
        <f>申込一覧表!CY31</f>
        <v>999:99.99</v>
      </c>
    </row>
    <row r="28" spans="1:7">
      <c r="A28" t="str">
        <f>IF(申込一覧表!I32="","",申込一覧表!BI32)</f>
        <v/>
      </c>
      <c r="B28" t="str">
        <f>申込一覧表!BQ32</f>
        <v/>
      </c>
      <c r="C28" t="str">
        <f>申込一覧表!CB32</f>
        <v/>
      </c>
      <c r="D28" t="str">
        <f>申込一覧表!CM32</f>
        <v/>
      </c>
      <c r="E28">
        <v>0</v>
      </c>
      <c r="F28">
        <v>0</v>
      </c>
      <c r="G28" t="str">
        <f>申込一覧表!CY32</f>
        <v>999:99.99</v>
      </c>
    </row>
    <row r="29" spans="1:7">
      <c r="A29" t="str">
        <f>IF(申込一覧表!I33="","",申込一覧表!BI33)</f>
        <v/>
      </c>
      <c r="B29" t="str">
        <f>申込一覧表!BQ33</f>
        <v/>
      </c>
      <c r="C29" t="str">
        <f>申込一覧表!CB33</f>
        <v/>
      </c>
      <c r="D29" t="str">
        <f>申込一覧表!CM33</f>
        <v/>
      </c>
      <c r="E29">
        <v>0</v>
      </c>
      <c r="F29">
        <v>0</v>
      </c>
      <c r="G29" t="str">
        <f>申込一覧表!CY33</f>
        <v>999:99.99</v>
      </c>
    </row>
    <row r="30" spans="1:7">
      <c r="A30" t="str">
        <f>IF(申込一覧表!I34="","",申込一覧表!BI34)</f>
        <v/>
      </c>
      <c r="B30" t="str">
        <f>申込一覧表!BQ34</f>
        <v/>
      </c>
      <c r="C30" t="str">
        <f>申込一覧表!CB34</f>
        <v/>
      </c>
      <c r="D30" t="str">
        <f>申込一覧表!CM34</f>
        <v/>
      </c>
      <c r="E30">
        <v>0</v>
      </c>
      <c r="F30">
        <v>0</v>
      </c>
      <c r="G30" t="str">
        <f>申込一覧表!CY34</f>
        <v>999:99.99</v>
      </c>
    </row>
    <row r="31" spans="1:7">
      <c r="A31" t="str">
        <f>IF(申込一覧表!I35="","",申込一覧表!BI35)</f>
        <v/>
      </c>
      <c r="B31" t="str">
        <f>申込一覧表!BQ35</f>
        <v/>
      </c>
      <c r="C31" t="str">
        <f>申込一覧表!CB35</f>
        <v/>
      </c>
      <c r="D31" t="str">
        <f>申込一覧表!CM35</f>
        <v/>
      </c>
      <c r="E31">
        <v>0</v>
      </c>
      <c r="F31">
        <v>0</v>
      </c>
      <c r="G31" t="str">
        <f>申込一覧表!CY35</f>
        <v>999:99.99</v>
      </c>
    </row>
    <row r="32" spans="1:7">
      <c r="A32" t="str">
        <f>IF(申込一覧表!I36="","",申込一覧表!BI36)</f>
        <v/>
      </c>
      <c r="B32" t="str">
        <f>申込一覧表!BQ36</f>
        <v/>
      </c>
      <c r="C32" t="str">
        <f>申込一覧表!CB36</f>
        <v/>
      </c>
      <c r="D32" t="str">
        <f>申込一覧表!CM36</f>
        <v/>
      </c>
      <c r="E32">
        <v>0</v>
      </c>
      <c r="F32">
        <v>0</v>
      </c>
      <c r="G32" t="str">
        <f>申込一覧表!CY36</f>
        <v>999:99.99</v>
      </c>
    </row>
    <row r="33" spans="1:7">
      <c r="A33" t="str">
        <f>IF(申込一覧表!I37="","",申込一覧表!BI37)</f>
        <v/>
      </c>
      <c r="B33" t="str">
        <f>申込一覧表!BQ37</f>
        <v/>
      </c>
      <c r="C33" t="str">
        <f>申込一覧表!CB37</f>
        <v/>
      </c>
      <c r="D33" t="str">
        <f>申込一覧表!CM37</f>
        <v/>
      </c>
      <c r="E33">
        <v>0</v>
      </c>
      <c r="F33">
        <v>0</v>
      </c>
      <c r="G33" t="str">
        <f>申込一覧表!CY37</f>
        <v>999:99.99</v>
      </c>
    </row>
    <row r="34" spans="1:7">
      <c r="A34" t="str">
        <f>IF(申込一覧表!I38="","",申込一覧表!BI38)</f>
        <v/>
      </c>
      <c r="B34" t="str">
        <f>申込一覧表!BQ38</f>
        <v/>
      </c>
      <c r="C34" t="str">
        <f>申込一覧表!CB38</f>
        <v/>
      </c>
      <c r="D34" t="str">
        <f>申込一覧表!CM38</f>
        <v/>
      </c>
      <c r="E34">
        <v>0</v>
      </c>
      <c r="F34">
        <v>0</v>
      </c>
      <c r="G34" t="str">
        <f>申込一覧表!CY38</f>
        <v>999:99.99</v>
      </c>
    </row>
    <row r="35" spans="1:7">
      <c r="A35" t="str">
        <f>IF(申込一覧表!I39="","",申込一覧表!BI39)</f>
        <v/>
      </c>
      <c r="B35" t="str">
        <f>申込一覧表!BQ39</f>
        <v/>
      </c>
      <c r="C35" t="str">
        <f>申込一覧表!CB39</f>
        <v/>
      </c>
      <c r="D35" t="str">
        <f>申込一覧表!CM39</f>
        <v/>
      </c>
      <c r="E35">
        <v>0</v>
      </c>
      <c r="F35">
        <v>0</v>
      </c>
      <c r="G35" t="str">
        <f>申込一覧表!CY39</f>
        <v>999:99.99</v>
      </c>
    </row>
    <row r="36" spans="1:7">
      <c r="A36" t="str">
        <f>IF(申込一覧表!I40="","",申込一覧表!BI40)</f>
        <v/>
      </c>
      <c r="B36" t="str">
        <f>申込一覧表!BQ40</f>
        <v/>
      </c>
      <c r="C36" t="str">
        <f>申込一覧表!CB40</f>
        <v/>
      </c>
      <c r="D36" t="str">
        <f>申込一覧表!CM40</f>
        <v/>
      </c>
      <c r="E36">
        <v>0</v>
      </c>
      <c r="F36">
        <v>0</v>
      </c>
      <c r="G36" t="str">
        <f>申込一覧表!CY40</f>
        <v>999:99.99</v>
      </c>
    </row>
    <row r="37" spans="1:7">
      <c r="A37" t="str">
        <f>IF(申込一覧表!I41="","",申込一覧表!BI41)</f>
        <v/>
      </c>
      <c r="B37" t="str">
        <f>申込一覧表!BQ41</f>
        <v/>
      </c>
      <c r="C37" t="str">
        <f>申込一覧表!CB41</f>
        <v/>
      </c>
      <c r="D37" t="str">
        <f>申込一覧表!CM41</f>
        <v/>
      </c>
      <c r="E37">
        <v>0</v>
      </c>
      <c r="F37">
        <v>0</v>
      </c>
      <c r="G37" t="str">
        <f>申込一覧表!CY41</f>
        <v>999:99.99</v>
      </c>
    </row>
    <row r="38" spans="1:7">
      <c r="A38" t="str">
        <f>IF(申込一覧表!I42="","",申込一覧表!BI42)</f>
        <v/>
      </c>
      <c r="B38" t="str">
        <f>申込一覧表!BQ42</f>
        <v/>
      </c>
      <c r="C38" t="str">
        <f>申込一覧表!CB42</f>
        <v/>
      </c>
      <c r="D38" t="str">
        <f>申込一覧表!CM42</f>
        <v/>
      </c>
      <c r="E38">
        <v>0</v>
      </c>
      <c r="F38">
        <v>0</v>
      </c>
      <c r="G38" t="str">
        <f>申込一覧表!CY42</f>
        <v>999:99.99</v>
      </c>
    </row>
    <row r="39" spans="1:7">
      <c r="A39" t="str">
        <f>IF(申込一覧表!I43="","",申込一覧表!BI43)</f>
        <v/>
      </c>
      <c r="B39" t="str">
        <f>申込一覧表!BQ43</f>
        <v/>
      </c>
      <c r="C39" t="str">
        <f>申込一覧表!CB43</f>
        <v/>
      </c>
      <c r="D39" t="str">
        <f>申込一覧表!CM43</f>
        <v/>
      </c>
      <c r="E39">
        <v>0</v>
      </c>
      <c r="F39">
        <v>0</v>
      </c>
      <c r="G39" t="str">
        <f>申込一覧表!CY43</f>
        <v>999:99.99</v>
      </c>
    </row>
    <row r="40" spans="1:7">
      <c r="A40" t="str">
        <f>IF(申込一覧表!I44="","",申込一覧表!BI44)</f>
        <v/>
      </c>
      <c r="B40" t="str">
        <f>申込一覧表!BQ44</f>
        <v/>
      </c>
      <c r="C40" t="str">
        <f>申込一覧表!CB44</f>
        <v/>
      </c>
      <c r="D40" t="str">
        <f>申込一覧表!CM44</f>
        <v/>
      </c>
      <c r="E40">
        <v>0</v>
      </c>
      <c r="F40">
        <v>0</v>
      </c>
      <c r="G40" t="str">
        <f>申込一覧表!CY44</f>
        <v>999:99.99</v>
      </c>
    </row>
    <row r="41" spans="1:7">
      <c r="A41" t="str">
        <f>IF(申込一覧表!I45="","",申込一覧表!BI45)</f>
        <v/>
      </c>
      <c r="B41" t="str">
        <f>申込一覧表!BQ45</f>
        <v/>
      </c>
      <c r="C41" t="str">
        <f>申込一覧表!CB45</f>
        <v/>
      </c>
      <c r="D41" t="str">
        <f>申込一覧表!CM45</f>
        <v/>
      </c>
      <c r="E41">
        <v>0</v>
      </c>
      <c r="F41">
        <v>0</v>
      </c>
      <c r="G41" t="str">
        <f>申込一覧表!CY45</f>
        <v>999:99.99</v>
      </c>
    </row>
    <row r="42" spans="1:7">
      <c r="A42" t="str">
        <f>IF(申込一覧表!I46="","",申込一覧表!BI46)</f>
        <v/>
      </c>
      <c r="B42" t="str">
        <f>申込一覧表!BQ46</f>
        <v/>
      </c>
      <c r="C42" t="str">
        <f>申込一覧表!CB46</f>
        <v/>
      </c>
      <c r="D42" t="str">
        <f>申込一覧表!CM46</f>
        <v/>
      </c>
      <c r="E42">
        <v>0</v>
      </c>
      <c r="F42">
        <v>0</v>
      </c>
      <c r="G42" t="str">
        <f>申込一覧表!CY46</f>
        <v>999:99.99</v>
      </c>
    </row>
    <row r="43" spans="1:7">
      <c r="A43" t="str">
        <f>IF(申込一覧表!I47="","",申込一覧表!BI47)</f>
        <v/>
      </c>
      <c r="B43" t="str">
        <f>申込一覧表!BQ47</f>
        <v/>
      </c>
      <c r="C43" t="str">
        <f>申込一覧表!CB47</f>
        <v/>
      </c>
      <c r="D43" t="str">
        <f>申込一覧表!CM47</f>
        <v/>
      </c>
      <c r="E43">
        <v>0</v>
      </c>
      <c r="F43">
        <v>0</v>
      </c>
      <c r="G43" t="str">
        <f>申込一覧表!CY47</f>
        <v>999:99.99</v>
      </c>
    </row>
    <row r="44" spans="1:7">
      <c r="A44" t="str">
        <f>IF(申込一覧表!I48="","",申込一覧表!BI48)</f>
        <v/>
      </c>
      <c r="B44" t="str">
        <f>申込一覧表!BQ48</f>
        <v/>
      </c>
      <c r="C44" t="str">
        <f>申込一覧表!CB48</f>
        <v/>
      </c>
      <c r="D44" t="str">
        <f>申込一覧表!CM48</f>
        <v/>
      </c>
      <c r="E44">
        <v>0</v>
      </c>
      <c r="F44">
        <v>0</v>
      </c>
      <c r="G44" t="str">
        <f>申込一覧表!CY48</f>
        <v>999:99.99</v>
      </c>
    </row>
    <row r="45" spans="1:7">
      <c r="A45" t="str">
        <f>IF(申込一覧表!I49="","",申込一覧表!BI49)</f>
        <v/>
      </c>
      <c r="B45" t="str">
        <f>申込一覧表!BQ49</f>
        <v/>
      </c>
      <c r="C45" t="str">
        <f>申込一覧表!CB49</f>
        <v/>
      </c>
      <c r="D45" t="str">
        <f>申込一覧表!CM49</f>
        <v/>
      </c>
      <c r="E45">
        <v>0</v>
      </c>
      <c r="F45">
        <v>0</v>
      </c>
      <c r="G45" t="str">
        <f>申込一覧表!CY49</f>
        <v>999:99.99</v>
      </c>
    </row>
    <row r="46" spans="1:7">
      <c r="A46" t="str">
        <f>IF(申込一覧表!I50="","",申込一覧表!BI50)</f>
        <v/>
      </c>
      <c r="B46" t="str">
        <f>申込一覧表!BQ50</f>
        <v/>
      </c>
      <c r="C46" t="str">
        <f>申込一覧表!CB50</f>
        <v/>
      </c>
      <c r="D46" t="str">
        <f>申込一覧表!CM50</f>
        <v/>
      </c>
      <c r="E46">
        <v>0</v>
      </c>
      <c r="F46">
        <v>0</v>
      </c>
      <c r="G46" t="str">
        <f>申込一覧表!CY50</f>
        <v>999:99.99</v>
      </c>
    </row>
    <row r="47" spans="1:7">
      <c r="A47" t="str">
        <f>IF(申込一覧表!I51="","",申込一覧表!BI51)</f>
        <v/>
      </c>
      <c r="B47" t="str">
        <f>申込一覧表!BQ51</f>
        <v/>
      </c>
      <c r="C47" t="str">
        <f>申込一覧表!CB51</f>
        <v/>
      </c>
      <c r="D47" t="str">
        <f>申込一覧表!CM51</f>
        <v/>
      </c>
      <c r="E47">
        <v>0</v>
      </c>
      <c r="F47">
        <v>0</v>
      </c>
      <c r="G47" t="str">
        <f>申込一覧表!CY51</f>
        <v>999:99.99</v>
      </c>
    </row>
    <row r="48" spans="1:7">
      <c r="A48" t="str">
        <f>IF(申込一覧表!I52="","",申込一覧表!BI52)</f>
        <v/>
      </c>
      <c r="B48" t="str">
        <f>申込一覧表!BQ52</f>
        <v/>
      </c>
      <c r="C48" t="str">
        <f>申込一覧表!CB52</f>
        <v/>
      </c>
      <c r="D48" t="str">
        <f>申込一覧表!CM52</f>
        <v/>
      </c>
      <c r="E48">
        <v>0</v>
      </c>
      <c r="F48">
        <v>0</v>
      </c>
      <c r="G48" t="str">
        <f>申込一覧表!CY52</f>
        <v>999:99.99</v>
      </c>
    </row>
    <row r="49" spans="1:7">
      <c r="A49" t="str">
        <f>IF(申込一覧表!I53="","",申込一覧表!BI53)</f>
        <v/>
      </c>
      <c r="B49" t="str">
        <f>申込一覧表!BQ53</f>
        <v/>
      </c>
      <c r="C49" t="str">
        <f>申込一覧表!CB53</f>
        <v/>
      </c>
      <c r="D49" t="str">
        <f>申込一覧表!CM53</f>
        <v/>
      </c>
      <c r="E49">
        <v>0</v>
      </c>
      <c r="F49">
        <v>0</v>
      </c>
      <c r="G49" t="str">
        <f>申込一覧表!CY53</f>
        <v>999:99.99</v>
      </c>
    </row>
    <row r="50" spans="1:7">
      <c r="A50" t="str">
        <f>IF(申込一覧表!I54="","",申込一覧表!BI54)</f>
        <v/>
      </c>
      <c r="B50" t="str">
        <f>申込一覧表!BQ54</f>
        <v/>
      </c>
      <c r="C50" t="str">
        <f>申込一覧表!CB54</f>
        <v/>
      </c>
      <c r="D50" t="str">
        <f>申込一覧表!CM54</f>
        <v/>
      </c>
      <c r="E50">
        <v>0</v>
      </c>
      <c r="F50">
        <v>0</v>
      </c>
      <c r="G50" t="str">
        <f>申込一覧表!CY54</f>
        <v>999:99.99</v>
      </c>
    </row>
    <row r="51" spans="1:7">
      <c r="A51" t="str">
        <f>IF(申込一覧表!I55="","",申込一覧表!BI55)</f>
        <v/>
      </c>
      <c r="B51" t="str">
        <f>申込一覧表!BQ55</f>
        <v/>
      </c>
      <c r="C51" t="str">
        <f>申込一覧表!CB55</f>
        <v/>
      </c>
      <c r="D51" t="str">
        <f>申込一覧表!CM55</f>
        <v/>
      </c>
      <c r="E51">
        <v>0</v>
      </c>
      <c r="F51">
        <v>0</v>
      </c>
      <c r="G51" t="str">
        <f>申込一覧表!CY55</f>
        <v>999:99.99</v>
      </c>
    </row>
    <row r="52" spans="1:7">
      <c r="A52" t="str">
        <f>IF(申込一覧表!I56="","",申込一覧表!BI56)</f>
        <v/>
      </c>
      <c r="B52" t="str">
        <f>申込一覧表!BQ56</f>
        <v/>
      </c>
      <c r="C52" t="str">
        <f>申込一覧表!CB56</f>
        <v/>
      </c>
      <c r="D52" t="str">
        <f>申込一覧表!CM56</f>
        <v/>
      </c>
      <c r="E52">
        <v>0</v>
      </c>
      <c r="F52">
        <v>0</v>
      </c>
      <c r="G52" t="str">
        <f>申込一覧表!CY56</f>
        <v>999:99.99</v>
      </c>
    </row>
    <row r="53" spans="1:7">
      <c r="A53" t="str">
        <f>IF(申込一覧表!I57="","",申込一覧表!BI57)</f>
        <v/>
      </c>
      <c r="B53" t="str">
        <f>申込一覧表!BQ57</f>
        <v/>
      </c>
      <c r="C53" t="str">
        <f>申込一覧表!CB57</f>
        <v/>
      </c>
      <c r="D53" t="str">
        <f>申込一覧表!CM57</f>
        <v/>
      </c>
      <c r="E53">
        <v>0</v>
      </c>
      <c r="F53">
        <v>0</v>
      </c>
      <c r="G53" t="str">
        <f>申込一覧表!CY57</f>
        <v>999:99.99</v>
      </c>
    </row>
    <row r="54" spans="1:7">
      <c r="A54" t="str">
        <f>IF(申込一覧表!I58="","",申込一覧表!BI58)</f>
        <v/>
      </c>
      <c r="B54" t="str">
        <f>申込一覧表!BQ58</f>
        <v/>
      </c>
      <c r="C54" t="str">
        <f>申込一覧表!CB58</f>
        <v/>
      </c>
      <c r="D54" t="str">
        <f>申込一覧表!CM58</f>
        <v/>
      </c>
      <c r="E54">
        <v>0</v>
      </c>
      <c r="F54">
        <v>0</v>
      </c>
      <c r="G54" t="str">
        <f>申込一覧表!CY58</f>
        <v>999:99.99</v>
      </c>
    </row>
    <row r="55" spans="1:7">
      <c r="A55" t="str">
        <f>IF(申込一覧表!I59="","",申込一覧表!BI59)</f>
        <v/>
      </c>
      <c r="B55" t="str">
        <f>申込一覧表!BQ59</f>
        <v/>
      </c>
      <c r="C55" t="str">
        <f>申込一覧表!CB59</f>
        <v/>
      </c>
      <c r="D55" t="str">
        <f>申込一覧表!CM59</f>
        <v/>
      </c>
      <c r="E55">
        <v>0</v>
      </c>
      <c r="F55">
        <v>0</v>
      </c>
      <c r="G55" t="str">
        <f>申込一覧表!CY59</f>
        <v>999:99.99</v>
      </c>
    </row>
    <row r="56" spans="1:7">
      <c r="A56" t="str">
        <f>IF(申込一覧表!I60="","",申込一覧表!BI60)</f>
        <v/>
      </c>
      <c r="B56" t="str">
        <f>申込一覧表!BQ60</f>
        <v/>
      </c>
      <c r="C56" t="str">
        <f>申込一覧表!CB60</f>
        <v/>
      </c>
      <c r="D56" t="str">
        <f>申込一覧表!CM60</f>
        <v/>
      </c>
      <c r="E56">
        <v>0</v>
      </c>
      <c r="F56">
        <v>0</v>
      </c>
      <c r="G56" t="str">
        <f>申込一覧表!CY60</f>
        <v>999:99.99</v>
      </c>
    </row>
    <row r="57" spans="1:7">
      <c r="A57" t="str">
        <f>IF(申込一覧表!I61="","",申込一覧表!BI61)</f>
        <v/>
      </c>
      <c r="B57" t="str">
        <f>申込一覧表!BQ61</f>
        <v/>
      </c>
      <c r="C57" t="str">
        <f>申込一覧表!CB61</f>
        <v/>
      </c>
      <c r="D57" t="str">
        <f>申込一覧表!CM61</f>
        <v/>
      </c>
      <c r="E57">
        <v>0</v>
      </c>
      <c r="F57">
        <v>0</v>
      </c>
      <c r="G57" t="str">
        <f>申込一覧表!CY61</f>
        <v>999:99.99</v>
      </c>
    </row>
    <row r="58" spans="1:7">
      <c r="A58" t="str">
        <f>IF(申込一覧表!I62="","",申込一覧表!BI62)</f>
        <v/>
      </c>
      <c r="B58" t="str">
        <f>申込一覧表!BQ62</f>
        <v/>
      </c>
      <c r="C58" t="str">
        <f>申込一覧表!CB62</f>
        <v/>
      </c>
      <c r="D58" t="str">
        <f>申込一覧表!CM62</f>
        <v/>
      </c>
      <c r="E58">
        <v>0</v>
      </c>
      <c r="F58">
        <v>0</v>
      </c>
      <c r="G58" t="str">
        <f>申込一覧表!CY62</f>
        <v>999:99.99</v>
      </c>
    </row>
    <row r="59" spans="1:7">
      <c r="A59" t="str">
        <f>IF(申込一覧表!I63="","",申込一覧表!BI63)</f>
        <v/>
      </c>
      <c r="B59" t="str">
        <f>申込一覧表!BQ63</f>
        <v/>
      </c>
      <c r="C59" t="str">
        <f>申込一覧表!CB63</f>
        <v/>
      </c>
      <c r="D59" t="str">
        <f>申込一覧表!CM63</f>
        <v/>
      </c>
      <c r="E59">
        <v>0</v>
      </c>
      <c r="F59">
        <v>0</v>
      </c>
      <c r="G59" t="str">
        <f>申込一覧表!CY63</f>
        <v>999:99.99</v>
      </c>
    </row>
    <row r="60" spans="1:7">
      <c r="A60" t="str">
        <f>IF(申込一覧表!I64="","",申込一覧表!BI64)</f>
        <v/>
      </c>
      <c r="B60" t="str">
        <f>申込一覧表!BQ64</f>
        <v/>
      </c>
      <c r="C60" t="str">
        <f>申込一覧表!CB64</f>
        <v/>
      </c>
      <c r="D60" t="str">
        <f>申込一覧表!CM64</f>
        <v/>
      </c>
      <c r="E60">
        <v>0</v>
      </c>
      <c r="F60">
        <v>0</v>
      </c>
      <c r="G60" t="str">
        <f>申込一覧表!CY64</f>
        <v>999:99.99</v>
      </c>
    </row>
    <row r="61" spans="1:7">
      <c r="A61" s="118" t="str">
        <f>IF(申込一覧表!I65="","",申込一覧表!BI65)</f>
        <v/>
      </c>
      <c r="B61" s="118" t="str">
        <f>申込一覧表!BQ65</f>
        <v/>
      </c>
      <c r="C61" s="118" t="str">
        <f>申込一覧表!CB65</f>
        <v/>
      </c>
      <c r="D61" t="str">
        <f>申込一覧表!CM65</f>
        <v/>
      </c>
      <c r="E61" s="118">
        <v>0</v>
      </c>
      <c r="F61" s="118">
        <v>0</v>
      </c>
      <c r="G61" s="118" t="str">
        <f>申込一覧表!CY65</f>
        <v>999:99.99</v>
      </c>
    </row>
    <row r="63" spans="1:7">
      <c r="A63" s="118"/>
      <c r="B63" s="118"/>
      <c r="C63" s="118"/>
      <c r="D63" s="118"/>
      <c r="E63" s="118"/>
      <c r="F63" s="118"/>
      <c r="G63" s="118"/>
    </row>
    <row r="64" spans="1:7">
      <c r="A64" t="str">
        <f>IF(申込一覧表!I68="","",申込一覧表!BI68)</f>
        <v/>
      </c>
      <c r="B64" s="24" t="str">
        <f>申込一覧表!BQ68</f>
        <v/>
      </c>
      <c r="C64" s="24" t="str">
        <f>申込一覧表!CB68</f>
        <v/>
      </c>
      <c r="D64" s="24" t="str">
        <f>申込一覧表!CM68</f>
        <v/>
      </c>
      <c r="E64">
        <v>0</v>
      </c>
      <c r="F64">
        <v>5</v>
      </c>
      <c r="G64" s="24" t="str">
        <f>申込一覧表!CY68</f>
        <v>999:99.99</v>
      </c>
    </row>
    <row r="65" spans="1:7">
      <c r="A65" t="str">
        <f>IF(申込一覧表!I69="","",申込一覧表!BI69)</f>
        <v/>
      </c>
      <c r="B65" t="str">
        <f>申込一覧表!BQ69</f>
        <v/>
      </c>
      <c r="C65" t="str">
        <f>申込一覧表!CB69</f>
        <v/>
      </c>
      <c r="D65" t="str">
        <f>申込一覧表!CM69</f>
        <v/>
      </c>
      <c r="E65">
        <v>0</v>
      </c>
      <c r="F65">
        <v>5</v>
      </c>
      <c r="G65" t="str">
        <f>申込一覧表!CY69</f>
        <v>999:99.99</v>
      </c>
    </row>
    <row r="66" spans="1:7">
      <c r="A66" t="str">
        <f>IF(申込一覧表!I70="","",申込一覧表!BI70)</f>
        <v/>
      </c>
      <c r="B66" t="str">
        <f>申込一覧表!BQ70</f>
        <v/>
      </c>
      <c r="C66" t="str">
        <f>申込一覧表!CB70</f>
        <v/>
      </c>
      <c r="D66" t="str">
        <f>申込一覧表!CM70</f>
        <v/>
      </c>
      <c r="E66">
        <v>0</v>
      </c>
      <c r="F66">
        <v>5</v>
      </c>
      <c r="G66" t="str">
        <f>申込一覧表!CY70</f>
        <v>999:99.99</v>
      </c>
    </row>
    <row r="67" spans="1:7">
      <c r="A67" t="str">
        <f>IF(申込一覧表!I71="","",申込一覧表!BI71)</f>
        <v/>
      </c>
      <c r="B67" t="str">
        <f>申込一覧表!BQ71</f>
        <v/>
      </c>
      <c r="C67" t="str">
        <f>申込一覧表!CB71</f>
        <v/>
      </c>
      <c r="D67" t="str">
        <f>申込一覧表!CM71</f>
        <v/>
      </c>
      <c r="E67">
        <v>0</v>
      </c>
      <c r="F67">
        <v>5</v>
      </c>
      <c r="G67" t="str">
        <f>申込一覧表!CY71</f>
        <v>999:99.99</v>
      </c>
    </row>
    <row r="68" spans="1:7">
      <c r="A68" t="str">
        <f>IF(申込一覧表!I72="","",申込一覧表!BI72)</f>
        <v/>
      </c>
      <c r="B68" t="str">
        <f>申込一覧表!BQ72</f>
        <v/>
      </c>
      <c r="C68" t="str">
        <f>申込一覧表!CB72</f>
        <v/>
      </c>
      <c r="D68" t="str">
        <f>申込一覧表!CM72</f>
        <v/>
      </c>
      <c r="E68">
        <v>0</v>
      </c>
      <c r="F68">
        <v>5</v>
      </c>
      <c r="G68" t="str">
        <f>申込一覧表!CY72</f>
        <v>999:99.99</v>
      </c>
    </row>
    <row r="69" spans="1:7">
      <c r="A69" t="str">
        <f>IF(申込一覧表!I73="","",申込一覧表!BI73)</f>
        <v/>
      </c>
      <c r="B69" t="str">
        <f>申込一覧表!BQ73</f>
        <v/>
      </c>
      <c r="C69" t="str">
        <f>申込一覧表!CB73</f>
        <v/>
      </c>
      <c r="D69" t="str">
        <f>申込一覧表!CM73</f>
        <v/>
      </c>
      <c r="E69">
        <v>0</v>
      </c>
      <c r="F69">
        <v>5</v>
      </c>
      <c r="G69" t="str">
        <f>申込一覧表!CY73</f>
        <v>999:99.99</v>
      </c>
    </row>
    <row r="70" spans="1:7">
      <c r="A70" t="str">
        <f>IF(申込一覧表!I74="","",申込一覧表!BI74)</f>
        <v/>
      </c>
      <c r="B70" t="str">
        <f>申込一覧表!BQ74</f>
        <v/>
      </c>
      <c r="C70" t="str">
        <f>申込一覧表!CB74</f>
        <v/>
      </c>
      <c r="D70" t="str">
        <f>申込一覧表!CM74</f>
        <v/>
      </c>
      <c r="E70">
        <v>0</v>
      </c>
      <c r="F70">
        <v>5</v>
      </c>
      <c r="G70" t="str">
        <f>申込一覧表!CY74</f>
        <v>999:99.99</v>
      </c>
    </row>
    <row r="71" spans="1:7">
      <c r="A71" t="str">
        <f>IF(申込一覧表!I75="","",申込一覧表!BI75)</f>
        <v/>
      </c>
      <c r="B71" t="str">
        <f>申込一覧表!BQ75</f>
        <v/>
      </c>
      <c r="C71" t="str">
        <f>申込一覧表!CB75</f>
        <v/>
      </c>
      <c r="D71" t="str">
        <f>申込一覧表!CM75</f>
        <v/>
      </c>
      <c r="E71">
        <v>0</v>
      </c>
      <c r="F71">
        <v>5</v>
      </c>
      <c r="G71" t="str">
        <f>申込一覧表!CY75</f>
        <v>999:99.99</v>
      </c>
    </row>
    <row r="72" spans="1:7">
      <c r="A72" t="str">
        <f>IF(申込一覧表!I76="","",申込一覧表!BI76)</f>
        <v/>
      </c>
      <c r="B72" t="str">
        <f>申込一覧表!BQ76</f>
        <v/>
      </c>
      <c r="C72" t="str">
        <f>申込一覧表!CB76</f>
        <v/>
      </c>
      <c r="D72" t="str">
        <f>申込一覧表!CM76</f>
        <v/>
      </c>
      <c r="E72">
        <v>0</v>
      </c>
      <c r="F72">
        <v>5</v>
      </c>
      <c r="G72" t="str">
        <f>申込一覧表!CY76</f>
        <v>999:99.99</v>
      </c>
    </row>
    <row r="73" spans="1:7">
      <c r="A73" t="str">
        <f>IF(申込一覧表!I77="","",申込一覧表!BI77)</f>
        <v/>
      </c>
      <c r="B73" t="str">
        <f>申込一覧表!BQ77</f>
        <v/>
      </c>
      <c r="C73" t="str">
        <f>申込一覧表!CB77</f>
        <v/>
      </c>
      <c r="D73" t="str">
        <f>申込一覧表!CM77</f>
        <v/>
      </c>
      <c r="E73">
        <v>0</v>
      </c>
      <c r="F73">
        <v>5</v>
      </c>
      <c r="G73" t="str">
        <f>申込一覧表!CY77</f>
        <v>999:99.99</v>
      </c>
    </row>
    <row r="74" spans="1:7">
      <c r="A74" t="str">
        <f>IF(申込一覧表!I78="","",申込一覧表!BI78)</f>
        <v/>
      </c>
      <c r="B74" t="str">
        <f>申込一覧表!BQ78</f>
        <v/>
      </c>
      <c r="C74" t="str">
        <f>申込一覧表!CB78</f>
        <v/>
      </c>
      <c r="D74" t="str">
        <f>申込一覧表!CM78</f>
        <v/>
      </c>
      <c r="E74">
        <v>0</v>
      </c>
      <c r="F74">
        <v>5</v>
      </c>
      <c r="G74" t="str">
        <f>申込一覧表!CY78</f>
        <v>999:99.99</v>
      </c>
    </row>
    <row r="75" spans="1:7">
      <c r="A75" t="str">
        <f>IF(申込一覧表!I79="","",申込一覧表!BI79)</f>
        <v/>
      </c>
      <c r="B75" t="str">
        <f>申込一覧表!BQ79</f>
        <v/>
      </c>
      <c r="C75" t="str">
        <f>申込一覧表!CB79</f>
        <v/>
      </c>
      <c r="D75" t="str">
        <f>申込一覧表!CM79</f>
        <v/>
      </c>
      <c r="E75">
        <v>0</v>
      </c>
      <c r="F75">
        <v>5</v>
      </c>
      <c r="G75" t="str">
        <f>申込一覧表!CY79</f>
        <v>999:99.99</v>
      </c>
    </row>
    <row r="76" spans="1:7">
      <c r="A76" t="str">
        <f>IF(申込一覧表!I80="","",申込一覧表!BI80)</f>
        <v/>
      </c>
      <c r="B76" t="str">
        <f>申込一覧表!BQ80</f>
        <v/>
      </c>
      <c r="C76" t="str">
        <f>申込一覧表!CB80</f>
        <v/>
      </c>
      <c r="D76" t="str">
        <f>申込一覧表!CM80</f>
        <v/>
      </c>
      <c r="E76">
        <v>0</v>
      </c>
      <c r="F76">
        <v>5</v>
      </c>
      <c r="G76" t="str">
        <f>申込一覧表!CY80</f>
        <v>999:99.99</v>
      </c>
    </row>
    <row r="77" spans="1:7">
      <c r="A77" t="str">
        <f>IF(申込一覧表!I81="","",申込一覧表!BI81)</f>
        <v/>
      </c>
      <c r="B77" t="str">
        <f>申込一覧表!BQ81</f>
        <v/>
      </c>
      <c r="C77" t="str">
        <f>申込一覧表!CB81</f>
        <v/>
      </c>
      <c r="D77" t="str">
        <f>申込一覧表!CM81</f>
        <v/>
      </c>
      <c r="E77">
        <v>0</v>
      </c>
      <c r="F77">
        <v>5</v>
      </c>
      <c r="G77" t="str">
        <f>申込一覧表!CY81</f>
        <v>999:99.99</v>
      </c>
    </row>
    <row r="78" spans="1:7">
      <c r="A78" t="str">
        <f>IF(申込一覧表!I82="","",申込一覧表!BI82)</f>
        <v/>
      </c>
      <c r="B78" t="str">
        <f>申込一覧表!BQ82</f>
        <v/>
      </c>
      <c r="C78" t="str">
        <f>申込一覧表!CB82</f>
        <v/>
      </c>
      <c r="D78" t="str">
        <f>申込一覧表!CM82</f>
        <v/>
      </c>
      <c r="E78">
        <v>0</v>
      </c>
      <c r="F78">
        <v>5</v>
      </c>
      <c r="G78" t="str">
        <f>申込一覧表!CY82</f>
        <v>999:99.99</v>
      </c>
    </row>
    <row r="79" spans="1:7">
      <c r="A79" t="str">
        <f>IF(申込一覧表!I83="","",申込一覧表!BI83)</f>
        <v/>
      </c>
      <c r="B79" t="str">
        <f>申込一覧表!BQ83</f>
        <v/>
      </c>
      <c r="C79" t="str">
        <f>申込一覧表!CB83</f>
        <v/>
      </c>
      <c r="D79" t="str">
        <f>申込一覧表!CM83</f>
        <v/>
      </c>
      <c r="E79">
        <v>0</v>
      </c>
      <c r="F79">
        <v>5</v>
      </c>
      <c r="G79" t="str">
        <f>申込一覧表!CY83</f>
        <v>999:99.99</v>
      </c>
    </row>
    <row r="80" spans="1:7">
      <c r="A80" t="str">
        <f>IF(申込一覧表!I84="","",申込一覧表!BI84)</f>
        <v/>
      </c>
      <c r="B80" t="str">
        <f>申込一覧表!BQ84</f>
        <v/>
      </c>
      <c r="C80" t="str">
        <f>申込一覧表!CB84</f>
        <v/>
      </c>
      <c r="D80" t="str">
        <f>申込一覧表!CM84</f>
        <v/>
      </c>
      <c r="E80">
        <v>0</v>
      </c>
      <c r="F80">
        <v>5</v>
      </c>
      <c r="G80" t="str">
        <f>申込一覧表!CY84</f>
        <v>999:99.99</v>
      </c>
    </row>
    <row r="81" spans="1:7">
      <c r="A81" t="str">
        <f>IF(申込一覧表!I85="","",申込一覧表!BI85)</f>
        <v/>
      </c>
      <c r="B81" t="str">
        <f>申込一覧表!BQ85</f>
        <v/>
      </c>
      <c r="C81" t="str">
        <f>申込一覧表!CB85</f>
        <v/>
      </c>
      <c r="D81" t="str">
        <f>申込一覧表!CM85</f>
        <v/>
      </c>
      <c r="E81">
        <v>0</v>
      </c>
      <c r="F81">
        <v>5</v>
      </c>
      <c r="G81" t="str">
        <f>申込一覧表!CY85</f>
        <v>999:99.99</v>
      </c>
    </row>
    <row r="82" spans="1:7">
      <c r="A82" t="str">
        <f>IF(申込一覧表!I86="","",申込一覧表!BI86)</f>
        <v/>
      </c>
      <c r="B82" t="str">
        <f>申込一覧表!BQ86</f>
        <v/>
      </c>
      <c r="C82" t="str">
        <f>申込一覧表!CB86</f>
        <v/>
      </c>
      <c r="D82" t="str">
        <f>申込一覧表!CM86</f>
        <v/>
      </c>
      <c r="E82">
        <v>0</v>
      </c>
      <c r="F82">
        <v>5</v>
      </c>
      <c r="G82" t="str">
        <f>申込一覧表!CY86</f>
        <v>999:99.99</v>
      </c>
    </row>
    <row r="83" spans="1:7">
      <c r="A83" t="str">
        <f>IF(申込一覧表!I87="","",申込一覧表!BI87)</f>
        <v/>
      </c>
      <c r="B83" t="str">
        <f>申込一覧表!BQ87</f>
        <v/>
      </c>
      <c r="C83" t="str">
        <f>申込一覧表!CB87</f>
        <v/>
      </c>
      <c r="D83" t="str">
        <f>申込一覧表!CM87</f>
        <v/>
      </c>
      <c r="E83">
        <v>0</v>
      </c>
      <c r="F83">
        <v>5</v>
      </c>
      <c r="G83" t="str">
        <f>申込一覧表!CY87</f>
        <v>999:99.99</v>
      </c>
    </row>
    <row r="84" spans="1:7">
      <c r="A84" t="str">
        <f>IF(申込一覧表!I88="","",申込一覧表!BI88)</f>
        <v/>
      </c>
      <c r="B84" t="str">
        <f>申込一覧表!BQ88</f>
        <v/>
      </c>
      <c r="C84" t="str">
        <f>申込一覧表!CB88</f>
        <v/>
      </c>
      <c r="D84" t="str">
        <f>申込一覧表!CM88</f>
        <v/>
      </c>
      <c r="E84">
        <v>0</v>
      </c>
      <c r="F84">
        <v>5</v>
      </c>
      <c r="G84" t="str">
        <f>申込一覧表!CY88</f>
        <v>999:99.99</v>
      </c>
    </row>
    <row r="85" spans="1:7">
      <c r="A85" t="str">
        <f>IF(申込一覧表!I89="","",申込一覧表!BI89)</f>
        <v/>
      </c>
      <c r="B85" t="str">
        <f>申込一覧表!BQ89</f>
        <v/>
      </c>
      <c r="C85" t="str">
        <f>申込一覧表!CB89</f>
        <v/>
      </c>
      <c r="D85" t="str">
        <f>申込一覧表!CM89</f>
        <v/>
      </c>
      <c r="E85">
        <v>0</v>
      </c>
      <c r="F85">
        <v>5</v>
      </c>
      <c r="G85" t="str">
        <f>申込一覧表!CY89</f>
        <v>999:99.99</v>
      </c>
    </row>
    <row r="86" spans="1:7">
      <c r="A86" t="str">
        <f>IF(申込一覧表!I90="","",申込一覧表!BI90)</f>
        <v/>
      </c>
      <c r="B86" t="str">
        <f>申込一覧表!BQ90</f>
        <v/>
      </c>
      <c r="C86" t="str">
        <f>申込一覧表!CB90</f>
        <v/>
      </c>
      <c r="D86" t="str">
        <f>申込一覧表!CM90</f>
        <v/>
      </c>
      <c r="E86">
        <v>0</v>
      </c>
      <c r="F86">
        <v>5</v>
      </c>
      <c r="G86" t="str">
        <f>申込一覧表!CY90</f>
        <v>999:99.99</v>
      </c>
    </row>
    <row r="87" spans="1:7">
      <c r="A87" t="str">
        <f>IF(申込一覧表!I91="","",申込一覧表!BI91)</f>
        <v/>
      </c>
      <c r="B87" t="str">
        <f>申込一覧表!BQ91</f>
        <v/>
      </c>
      <c r="C87" t="str">
        <f>申込一覧表!CB91</f>
        <v/>
      </c>
      <c r="D87" t="str">
        <f>申込一覧表!CM91</f>
        <v/>
      </c>
      <c r="E87">
        <v>0</v>
      </c>
      <c r="F87">
        <v>5</v>
      </c>
      <c r="G87" t="str">
        <f>申込一覧表!CY91</f>
        <v>999:99.99</v>
      </c>
    </row>
    <row r="88" spans="1:7">
      <c r="A88" t="str">
        <f>IF(申込一覧表!I92="","",申込一覧表!BI92)</f>
        <v/>
      </c>
      <c r="B88" t="str">
        <f>申込一覧表!BQ92</f>
        <v/>
      </c>
      <c r="C88" t="str">
        <f>申込一覧表!CB92</f>
        <v/>
      </c>
      <c r="D88" t="str">
        <f>申込一覧表!CM92</f>
        <v/>
      </c>
      <c r="E88">
        <v>0</v>
      </c>
      <c r="F88">
        <v>5</v>
      </c>
      <c r="G88" t="str">
        <f>申込一覧表!CY92</f>
        <v>999:99.99</v>
      </c>
    </row>
    <row r="89" spans="1:7">
      <c r="A89" t="str">
        <f>IF(申込一覧表!I93="","",申込一覧表!BI93)</f>
        <v/>
      </c>
      <c r="B89" t="str">
        <f>申込一覧表!BQ93</f>
        <v/>
      </c>
      <c r="C89" t="str">
        <f>申込一覧表!CB93</f>
        <v/>
      </c>
      <c r="D89" t="str">
        <f>申込一覧表!CM93</f>
        <v/>
      </c>
      <c r="E89">
        <v>0</v>
      </c>
      <c r="F89">
        <v>5</v>
      </c>
      <c r="G89" t="str">
        <f>申込一覧表!CY93</f>
        <v>999:99.99</v>
      </c>
    </row>
    <row r="90" spans="1:7">
      <c r="A90" t="str">
        <f>IF(申込一覧表!I94="","",申込一覧表!BI94)</f>
        <v/>
      </c>
      <c r="B90" t="str">
        <f>申込一覧表!BQ94</f>
        <v/>
      </c>
      <c r="C90" t="str">
        <f>申込一覧表!CB94</f>
        <v/>
      </c>
      <c r="D90" t="str">
        <f>申込一覧表!CM94</f>
        <v/>
      </c>
      <c r="E90">
        <v>0</v>
      </c>
      <c r="F90">
        <v>5</v>
      </c>
      <c r="G90" t="str">
        <f>申込一覧表!CY94</f>
        <v>999:99.99</v>
      </c>
    </row>
    <row r="91" spans="1:7">
      <c r="A91" t="str">
        <f>IF(申込一覧表!I95="","",申込一覧表!BI95)</f>
        <v/>
      </c>
      <c r="B91" t="str">
        <f>申込一覧表!BQ95</f>
        <v/>
      </c>
      <c r="C91" t="str">
        <f>申込一覧表!CB95</f>
        <v/>
      </c>
      <c r="D91" t="str">
        <f>申込一覧表!CM95</f>
        <v/>
      </c>
      <c r="E91">
        <v>0</v>
      </c>
      <c r="F91">
        <v>5</v>
      </c>
      <c r="G91" t="str">
        <f>申込一覧表!CY95</f>
        <v>999:99.99</v>
      </c>
    </row>
    <row r="92" spans="1:7">
      <c r="A92" t="str">
        <f>IF(申込一覧表!I96="","",申込一覧表!BI96)</f>
        <v/>
      </c>
      <c r="B92" t="str">
        <f>申込一覧表!BQ96</f>
        <v/>
      </c>
      <c r="C92" t="str">
        <f>申込一覧表!CB96</f>
        <v/>
      </c>
      <c r="D92" t="str">
        <f>申込一覧表!CM96</f>
        <v/>
      </c>
      <c r="E92">
        <v>0</v>
      </c>
      <c r="F92">
        <v>5</v>
      </c>
      <c r="G92" t="str">
        <f>申込一覧表!CY96</f>
        <v>999:99.99</v>
      </c>
    </row>
    <row r="93" spans="1:7">
      <c r="A93" t="str">
        <f>IF(申込一覧表!I97="","",申込一覧表!BI97)</f>
        <v/>
      </c>
      <c r="B93" t="str">
        <f>申込一覧表!BQ97</f>
        <v/>
      </c>
      <c r="C93" t="str">
        <f>申込一覧表!CB97</f>
        <v/>
      </c>
      <c r="D93" t="str">
        <f>申込一覧表!CM97</f>
        <v/>
      </c>
      <c r="E93">
        <v>0</v>
      </c>
      <c r="F93">
        <v>5</v>
      </c>
      <c r="G93" t="str">
        <f>申込一覧表!CY97</f>
        <v>999:99.99</v>
      </c>
    </row>
    <row r="94" spans="1:7">
      <c r="A94" t="str">
        <f>IF(申込一覧表!I98="","",申込一覧表!BI98)</f>
        <v/>
      </c>
      <c r="B94" t="str">
        <f>申込一覧表!BQ98</f>
        <v/>
      </c>
      <c r="C94" t="str">
        <f>申込一覧表!CB98</f>
        <v/>
      </c>
      <c r="D94" t="str">
        <f>申込一覧表!CM98</f>
        <v/>
      </c>
      <c r="E94">
        <v>0</v>
      </c>
      <c r="F94">
        <v>5</v>
      </c>
      <c r="G94" t="str">
        <f>申込一覧表!CY98</f>
        <v>999:99.99</v>
      </c>
    </row>
    <row r="95" spans="1:7">
      <c r="A95" t="str">
        <f>IF(申込一覧表!I99="","",申込一覧表!BI99)</f>
        <v/>
      </c>
      <c r="B95" t="str">
        <f>申込一覧表!BQ99</f>
        <v/>
      </c>
      <c r="C95" t="str">
        <f>申込一覧表!CB99</f>
        <v/>
      </c>
      <c r="D95" t="str">
        <f>申込一覧表!CM99</f>
        <v/>
      </c>
      <c r="E95">
        <v>0</v>
      </c>
      <c r="F95">
        <v>5</v>
      </c>
      <c r="G95" t="str">
        <f>申込一覧表!CY99</f>
        <v>999:99.99</v>
      </c>
    </row>
    <row r="96" spans="1:7">
      <c r="A96" t="str">
        <f>IF(申込一覧表!I100="","",申込一覧表!BI100)</f>
        <v/>
      </c>
      <c r="B96" t="str">
        <f>申込一覧表!BQ100</f>
        <v/>
      </c>
      <c r="C96" t="str">
        <f>申込一覧表!CB100</f>
        <v/>
      </c>
      <c r="D96" t="str">
        <f>申込一覧表!CM100</f>
        <v/>
      </c>
      <c r="E96">
        <v>0</v>
      </c>
      <c r="F96">
        <v>5</v>
      </c>
      <c r="G96" t="str">
        <f>申込一覧表!CY100</f>
        <v>999:99.99</v>
      </c>
    </row>
    <row r="97" spans="1:7">
      <c r="A97" t="str">
        <f>IF(申込一覧表!I101="","",申込一覧表!BI101)</f>
        <v/>
      </c>
      <c r="B97" t="str">
        <f>申込一覧表!BQ101</f>
        <v/>
      </c>
      <c r="C97" t="str">
        <f>申込一覧表!CB101</f>
        <v/>
      </c>
      <c r="D97" t="str">
        <f>申込一覧表!CM101</f>
        <v/>
      </c>
      <c r="E97">
        <v>0</v>
      </c>
      <c r="F97">
        <v>5</v>
      </c>
      <c r="G97" t="str">
        <f>申込一覧表!CY101</f>
        <v>999:99.99</v>
      </c>
    </row>
    <row r="98" spans="1:7">
      <c r="A98" t="str">
        <f>IF(申込一覧表!I102="","",申込一覧表!BI102)</f>
        <v/>
      </c>
      <c r="B98" t="str">
        <f>申込一覧表!BQ102</f>
        <v/>
      </c>
      <c r="C98" t="str">
        <f>申込一覧表!CB102</f>
        <v/>
      </c>
      <c r="D98" t="str">
        <f>申込一覧表!CM102</f>
        <v/>
      </c>
      <c r="E98">
        <v>0</v>
      </c>
      <c r="F98">
        <v>5</v>
      </c>
      <c r="G98" t="str">
        <f>申込一覧表!CY102</f>
        <v>999:99.99</v>
      </c>
    </row>
    <row r="99" spans="1:7">
      <c r="A99" t="str">
        <f>IF(申込一覧表!I103="","",申込一覧表!BI103)</f>
        <v/>
      </c>
      <c r="B99" t="str">
        <f>申込一覧表!BQ103</f>
        <v/>
      </c>
      <c r="C99" t="str">
        <f>申込一覧表!CB103</f>
        <v/>
      </c>
      <c r="D99" t="str">
        <f>申込一覧表!CM103</f>
        <v/>
      </c>
      <c r="E99">
        <v>0</v>
      </c>
      <c r="F99">
        <v>5</v>
      </c>
      <c r="G99" t="str">
        <f>申込一覧表!CY103</f>
        <v>999:99.99</v>
      </c>
    </row>
    <row r="100" spans="1:7">
      <c r="A100" t="str">
        <f>IF(申込一覧表!I104="","",申込一覧表!BI104)</f>
        <v/>
      </c>
      <c r="B100" t="str">
        <f>申込一覧表!BQ104</f>
        <v/>
      </c>
      <c r="C100" t="str">
        <f>申込一覧表!CB104</f>
        <v/>
      </c>
      <c r="D100" t="str">
        <f>申込一覧表!CM104</f>
        <v/>
      </c>
      <c r="E100">
        <v>0</v>
      </c>
      <c r="F100">
        <v>5</v>
      </c>
      <c r="G100" t="str">
        <f>申込一覧表!CY104</f>
        <v>999:99.99</v>
      </c>
    </row>
    <row r="101" spans="1:7">
      <c r="A101" t="str">
        <f>IF(申込一覧表!I105="","",申込一覧表!BI105)</f>
        <v/>
      </c>
      <c r="B101" t="str">
        <f>申込一覧表!BQ105</f>
        <v/>
      </c>
      <c r="C101" t="str">
        <f>申込一覧表!CB105</f>
        <v/>
      </c>
      <c r="D101" t="str">
        <f>申込一覧表!CM105</f>
        <v/>
      </c>
      <c r="E101">
        <v>0</v>
      </c>
      <c r="F101">
        <v>5</v>
      </c>
      <c r="G101" t="str">
        <f>申込一覧表!CY105</f>
        <v>999:99.99</v>
      </c>
    </row>
    <row r="102" spans="1:7">
      <c r="A102" t="str">
        <f>IF(申込一覧表!I106="","",申込一覧表!BI106)</f>
        <v/>
      </c>
      <c r="B102" t="str">
        <f>申込一覧表!BQ106</f>
        <v/>
      </c>
      <c r="C102" t="str">
        <f>申込一覧表!CB106</f>
        <v/>
      </c>
      <c r="D102" t="str">
        <f>申込一覧表!CM106</f>
        <v/>
      </c>
      <c r="E102">
        <v>0</v>
      </c>
      <c r="F102">
        <v>5</v>
      </c>
      <c r="G102" t="str">
        <f>申込一覧表!CY106</f>
        <v>999:99.99</v>
      </c>
    </row>
    <row r="103" spans="1:7">
      <c r="A103" t="str">
        <f>IF(申込一覧表!I107="","",申込一覧表!BI107)</f>
        <v/>
      </c>
      <c r="B103" t="str">
        <f>申込一覧表!BQ107</f>
        <v/>
      </c>
      <c r="C103" t="str">
        <f>申込一覧表!CB107</f>
        <v/>
      </c>
      <c r="D103" t="str">
        <f>申込一覧表!CM107</f>
        <v/>
      </c>
      <c r="E103">
        <v>0</v>
      </c>
      <c r="F103">
        <v>5</v>
      </c>
      <c r="G103" t="str">
        <f>申込一覧表!CY107</f>
        <v>999:99.99</v>
      </c>
    </row>
    <row r="104" spans="1:7">
      <c r="A104" t="str">
        <f>IF(申込一覧表!I108="","",申込一覧表!BI108)</f>
        <v/>
      </c>
      <c r="B104" t="str">
        <f>申込一覧表!BQ108</f>
        <v/>
      </c>
      <c r="C104" t="str">
        <f>申込一覧表!CB108</f>
        <v/>
      </c>
      <c r="D104" t="str">
        <f>申込一覧表!CM108</f>
        <v/>
      </c>
      <c r="E104">
        <v>0</v>
      </c>
      <c r="F104">
        <v>5</v>
      </c>
      <c r="G104" t="str">
        <f>申込一覧表!CY108</f>
        <v>999:99.99</v>
      </c>
    </row>
    <row r="105" spans="1:7">
      <c r="A105" t="str">
        <f>IF(申込一覧表!I109="","",申込一覧表!BI109)</f>
        <v/>
      </c>
      <c r="B105" t="str">
        <f>申込一覧表!BQ109</f>
        <v/>
      </c>
      <c r="C105" t="str">
        <f>申込一覧表!CB109</f>
        <v/>
      </c>
      <c r="D105" t="str">
        <f>申込一覧表!CM109</f>
        <v/>
      </c>
      <c r="E105">
        <v>0</v>
      </c>
      <c r="F105">
        <v>5</v>
      </c>
      <c r="G105" t="str">
        <f>申込一覧表!CY109</f>
        <v>999:99.99</v>
      </c>
    </row>
    <row r="106" spans="1:7">
      <c r="A106" t="str">
        <f>IF(申込一覧表!I110="","",申込一覧表!BI110)</f>
        <v/>
      </c>
      <c r="B106" t="str">
        <f>申込一覧表!BQ110</f>
        <v/>
      </c>
      <c r="C106" t="str">
        <f>申込一覧表!CB110</f>
        <v/>
      </c>
      <c r="D106" t="str">
        <f>申込一覧表!CM110</f>
        <v/>
      </c>
      <c r="E106">
        <v>0</v>
      </c>
      <c r="F106">
        <v>5</v>
      </c>
      <c r="G106" t="str">
        <f>申込一覧表!CY110</f>
        <v>999:99.99</v>
      </c>
    </row>
    <row r="107" spans="1:7">
      <c r="A107" t="str">
        <f>IF(申込一覧表!I111="","",申込一覧表!BI111)</f>
        <v/>
      </c>
      <c r="B107" t="str">
        <f>申込一覧表!BQ111</f>
        <v/>
      </c>
      <c r="C107" t="str">
        <f>申込一覧表!CB111</f>
        <v/>
      </c>
      <c r="D107" t="str">
        <f>申込一覧表!CM111</f>
        <v/>
      </c>
      <c r="E107">
        <v>0</v>
      </c>
      <c r="F107">
        <v>5</v>
      </c>
      <c r="G107" t="str">
        <f>申込一覧表!CY111</f>
        <v>999:99.99</v>
      </c>
    </row>
    <row r="108" spans="1:7">
      <c r="A108" t="str">
        <f>IF(申込一覧表!I112="","",申込一覧表!BI112)</f>
        <v/>
      </c>
      <c r="B108" t="str">
        <f>申込一覧表!BQ112</f>
        <v/>
      </c>
      <c r="C108" t="str">
        <f>申込一覧表!CB112</f>
        <v/>
      </c>
      <c r="D108" t="str">
        <f>申込一覧表!CM112</f>
        <v/>
      </c>
      <c r="E108">
        <v>0</v>
      </c>
      <c r="F108">
        <v>5</v>
      </c>
      <c r="G108" t="str">
        <f>申込一覧表!CY112</f>
        <v>999:99.99</v>
      </c>
    </row>
    <row r="109" spans="1:7">
      <c r="A109" t="str">
        <f>IF(申込一覧表!I113="","",申込一覧表!BI113)</f>
        <v/>
      </c>
      <c r="B109" t="str">
        <f>申込一覧表!BQ113</f>
        <v/>
      </c>
      <c r="C109" t="str">
        <f>申込一覧表!CB113</f>
        <v/>
      </c>
      <c r="D109" t="str">
        <f>申込一覧表!CM113</f>
        <v/>
      </c>
      <c r="E109">
        <v>0</v>
      </c>
      <c r="F109">
        <v>5</v>
      </c>
      <c r="G109" t="str">
        <f>申込一覧表!CY113</f>
        <v>999:99.99</v>
      </c>
    </row>
    <row r="110" spans="1:7">
      <c r="A110" t="str">
        <f>IF(申込一覧表!I114="","",申込一覧表!BI114)</f>
        <v/>
      </c>
      <c r="B110" t="str">
        <f>申込一覧表!BQ114</f>
        <v/>
      </c>
      <c r="C110" t="str">
        <f>申込一覧表!CB114</f>
        <v/>
      </c>
      <c r="D110" t="str">
        <f>申込一覧表!CM114</f>
        <v/>
      </c>
      <c r="E110">
        <v>0</v>
      </c>
      <c r="F110">
        <v>5</v>
      </c>
      <c r="G110" t="str">
        <f>申込一覧表!CY114</f>
        <v>999:99.99</v>
      </c>
    </row>
    <row r="111" spans="1:7">
      <c r="A111" t="str">
        <f>IF(申込一覧表!I115="","",申込一覧表!BI115)</f>
        <v/>
      </c>
      <c r="B111" t="str">
        <f>申込一覧表!BQ115</f>
        <v/>
      </c>
      <c r="C111" t="str">
        <f>申込一覧表!CB115</f>
        <v/>
      </c>
      <c r="D111" t="str">
        <f>申込一覧表!CM115</f>
        <v/>
      </c>
      <c r="E111">
        <v>0</v>
      </c>
      <c r="F111">
        <v>5</v>
      </c>
      <c r="G111" t="str">
        <f>申込一覧表!CY115</f>
        <v>999:99.99</v>
      </c>
    </row>
    <row r="112" spans="1:7">
      <c r="A112" t="str">
        <f>IF(申込一覧表!I116="","",申込一覧表!BI116)</f>
        <v/>
      </c>
      <c r="B112" t="str">
        <f>申込一覧表!BQ116</f>
        <v/>
      </c>
      <c r="C112" t="str">
        <f>申込一覧表!CB116</f>
        <v/>
      </c>
      <c r="D112" t="str">
        <f>申込一覧表!CM116</f>
        <v/>
      </c>
      <c r="E112">
        <v>0</v>
      </c>
      <c r="F112">
        <v>5</v>
      </c>
      <c r="G112" t="str">
        <f>申込一覧表!CY116</f>
        <v>999:99.99</v>
      </c>
    </row>
    <row r="113" spans="1:7">
      <c r="A113" t="str">
        <f>IF(申込一覧表!I117="","",申込一覧表!BI117)</f>
        <v/>
      </c>
      <c r="B113" t="str">
        <f>申込一覧表!BQ117</f>
        <v/>
      </c>
      <c r="C113" t="str">
        <f>申込一覧表!CB117</f>
        <v/>
      </c>
      <c r="D113" t="str">
        <f>申込一覧表!CM117</f>
        <v/>
      </c>
      <c r="E113">
        <v>0</v>
      </c>
      <c r="F113">
        <v>5</v>
      </c>
      <c r="G113" t="str">
        <f>申込一覧表!CY117</f>
        <v>999:99.99</v>
      </c>
    </row>
    <row r="114" spans="1:7">
      <c r="A114" t="str">
        <f>IF(申込一覧表!I118="","",申込一覧表!BI118)</f>
        <v/>
      </c>
      <c r="B114" t="str">
        <f>申込一覧表!BQ118</f>
        <v/>
      </c>
      <c r="C114" t="str">
        <f>申込一覧表!CB118</f>
        <v/>
      </c>
      <c r="D114" t="str">
        <f>申込一覧表!CM118</f>
        <v/>
      </c>
      <c r="E114">
        <v>0</v>
      </c>
      <c r="F114">
        <v>5</v>
      </c>
      <c r="G114" t="str">
        <f>申込一覧表!CY118</f>
        <v>999:99.99</v>
      </c>
    </row>
    <row r="115" spans="1:7">
      <c r="A115" t="str">
        <f>IF(申込一覧表!I119="","",申込一覧表!BI119)</f>
        <v/>
      </c>
      <c r="B115" t="str">
        <f>申込一覧表!BQ119</f>
        <v/>
      </c>
      <c r="C115" t="str">
        <f>申込一覧表!CB119</f>
        <v/>
      </c>
      <c r="D115" t="str">
        <f>申込一覧表!CM119</f>
        <v/>
      </c>
      <c r="E115">
        <v>0</v>
      </c>
      <c r="F115">
        <v>5</v>
      </c>
      <c r="G115" t="str">
        <f>申込一覧表!CY119</f>
        <v>999:99.99</v>
      </c>
    </row>
    <row r="116" spans="1:7">
      <c r="A116" t="str">
        <f>IF(申込一覧表!I120="","",申込一覧表!BI120)</f>
        <v/>
      </c>
      <c r="B116" t="str">
        <f>申込一覧表!BQ120</f>
        <v/>
      </c>
      <c r="C116" t="str">
        <f>申込一覧表!CB120</f>
        <v/>
      </c>
      <c r="D116" t="str">
        <f>申込一覧表!CM120</f>
        <v/>
      </c>
      <c r="E116">
        <v>0</v>
      </c>
      <c r="F116">
        <v>5</v>
      </c>
      <c r="G116" t="str">
        <f>申込一覧表!CY120</f>
        <v>999:99.99</v>
      </c>
    </row>
    <row r="117" spans="1:7">
      <c r="A117" t="str">
        <f>IF(申込一覧表!I121="","",申込一覧表!BI121)</f>
        <v/>
      </c>
      <c r="B117" t="str">
        <f>申込一覧表!BQ121</f>
        <v/>
      </c>
      <c r="C117" t="str">
        <f>申込一覧表!CB121</f>
        <v/>
      </c>
      <c r="D117" t="str">
        <f>申込一覧表!CM121</f>
        <v/>
      </c>
      <c r="E117">
        <v>0</v>
      </c>
      <c r="F117">
        <v>5</v>
      </c>
      <c r="G117" t="str">
        <f>申込一覧表!CY121</f>
        <v>999:99.99</v>
      </c>
    </row>
    <row r="118" spans="1:7">
      <c r="A118" t="str">
        <f>IF(申込一覧表!I122="","",申込一覧表!BI122)</f>
        <v/>
      </c>
      <c r="B118" t="str">
        <f>申込一覧表!BQ122</f>
        <v/>
      </c>
      <c r="C118" t="str">
        <f>申込一覧表!CB122</f>
        <v/>
      </c>
      <c r="D118" t="str">
        <f>申込一覧表!CM122</f>
        <v/>
      </c>
      <c r="E118">
        <v>0</v>
      </c>
      <c r="F118">
        <v>5</v>
      </c>
      <c r="G118" t="str">
        <f>申込一覧表!CY122</f>
        <v>999:99.99</v>
      </c>
    </row>
    <row r="119" spans="1:7">
      <c r="A119" t="str">
        <f>IF(申込一覧表!I123="","",申込一覧表!BI123)</f>
        <v/>
      </c>
      <c r="B119" t="str">
        <f>申込一覧表!BQ123</f>
        <v/>
      </c>
      <c r="C119" t="str">
        <f>申込一覧表!CB123</f>
        <v/>
      </c>
      <c r="D119" t="str">
        <f>申込一覧表!CM123</f>
        <v/>
      </c>
      <c r="E119">
        <v>0</v>
      </c>
      <c r="F119">
        <v>5</v>
      </c>
      <c r="G119" t="str">
        <f>申込一覧表!CY123</f>
        <v>999:99.99</v>
      </c>
    </row>
    <row r="120" spans="1:7">
      <c r="A120" t="str">
        <f>IF(申込一覧表!I124="","",申込一覧表!BI124)</f>
        <v/>
      </c>
      <c r="B120" t="str">
        <f>申込一覧表!BQ124</f>
        <v/>
      </c>
      <c r="C120" t="str">
        <f>申込一覧表!CB124</f>
        <v/>
      </c>
      <c r="D120" t="str">
        <f>申込一覧表!CM124</f>
        <v/>
      </c>
      <c r="E120">
        <v>0</v>
      </c>
      <c r="F120">
        <v>5</v>
      </c>
      <c r="G120" t="str">
        <f>申込一覧表!CY124</f>
        <v>999:99.99</v>
      </c>
    </row>
    <row r="121" spans="1:7">
      <c r="A121" t="str">
        <f>IF(申込一覧表!I125="","",申込一覧表!BI125)</f>
        <v/>
      </c>
      <c r="B121" t="str">
        <f>申込一覧表!BQ125</f>
        <v/>
      </c>
      <c r="C121" t="str">
        <f>申込一覧表!CB125</f>
        <v/>
      </c>
      <c r="D121" t="str">
        <f>申込一覧表!CM125</f>
        <v/>
      </c>
      <c r="E121">
        <v>0</v>
      </c>
      <c r="F121">
        <v>5</v>
      </c>
      <c r="G121" t="str">
        <f>申込一覧表!CY125</f>
        <v>999:99.99</v>
      </c>
    </row>
    <row r="122" spans="1:7">
      <c r="A122" t="str">
        <f>IF(申込一覧表!I126="","",申込一覧表!BI126)</f>
        <v/>
      </c>
      <c r="B122" t="str">
        <f>申込一覧表!BQ126</f>
        <v/>
      </c>
      <c r="C122" t="str">
        <f>申込一覧表!CB126</f>
        <v/>
      </c>
      <c r="D122" t="str">
        <f>申込一覧表!CM126</f>
        <v/>
      </c>
      <c r="E122">
        <v>0</v>
      </c>
      <c r="F122">
        <v>5</v>
      </c>
      <c r="G122" t="str">
        <f>申込一覧表!CY126</f>
        <v>999:99.99</v>
      </c>
    </row>
    <row r="123" spans="1:7">
      <c r="A123" s="118" t="str">
        <f>IF(申込一覧表!I127="","",申込一覧表!BI127)</f>
        <v/>
      </c>
      <c r="B123" s="118" t="str">
        <f>申込一覧表!BQ127</f>
        <v/>
      </c>
      <c r="C123" s="118" t="str">
        <f>申込一覧表!CB127</f>
        <v/>
      </c>
      <c r="D123" s="118" t="str">
        <f>申込一覧表!CM127</f>
        <v/>
      </c>
      <c r="E123" s="118">
        <v>0</v>
      </c>
      <c r="F123" s="118">
        <v>5</v>
      </c>
      <c r="G123" s="118" t="str">
        <f>申込一覧表!CY127</f>
        <v>999:99.99</v>
      </c>
    </row>
    <row r="124" spans="1:7">
      <c r="A124" t="str">
        <f>IF(申込一覧表!L6="","",申込一覧表!BI6)</f>
        <v/>
      </c>
      <c r="B124" s="24" t="str">
        <f>申込一覧表!BR6</f>
        <v/>
      </c>
      <c r="C124" s="24" t="str">
        <f>申込一覧表!CC6</f>
        <v/>
      </c>
      <c r="D124" s="24" t="str">
        <f>申込一覧表!CN6</f>
        <v/>
      </c>
      <c r="E124">
        <v>0</v>
      </c>
      <c r="F124">
        <v>0</v>
      </c>
      <c r="G124" s="24" t="str">
        <f>申込一覧表!CZ6</f>
        <v>999:99.99</v>
      </c>
    </row>
    <row r="125" spans="1:7">
      <c r="A125" t="str">
        <f>IF(申込一覧表!L7="","",申込一覧表!BI7)</f>
        <v/>
      </c>
      <c r="B125" t="str">
        <f>申込一覧表!BR7</f>
        <v/>
      </c>
      <c r="C125" t="str">
        <f>申込一覧表!CC7</f>
        <v/>
      </c>
      <c r="D125" t="str">
        <f>申込一覧表!CN7</f>
        <v/>
      </c>
      <c r="E125">
        <v>0</v>
      </c>
      <c r="F125">
        <v>0</v>
      </c>
      <c r="G125" t="str">
        <f>申込一覧表!CZ7</f>
        <v>999:99.99</v>
      </c>
    </row>
    <row r="126" spans="1:7">
      <c r="A126" t="str">
        <f>IF(申込一覧表!L8="","",申込一覧表!BI8)</f>
        <v/>
      </c>
      <c r="B126" t="str">
        <f>申込一覧表!BR8</f>
        <v/>
      </c>
      <c r="C126" t="str">
        <f>申込一覧表!CC8</f>
        <v/>
      </c>
      <c r="D126" t="str">
        <f>申込一覧表!CN8</f>
        <v/>
      </c>
      <c r="E126">
        <v>0</v>
      </c>
      <c r="F126">
        <v>0</v>
      </c>
      <c r="G126" t="str">
        <f>申込一覧表!CZ8</f>
        <v>999:99.99</v>
      </c>
    </row>
    <row r="127" spans="1:7">
      <c r="A127" t="str">
        <f>IF(申込一覧表!L9="","",申込一覧表!BI9)</f>
        <v/>
      </c>
      <c r="B127" t="str">
        <f>申込一覧表!BR9</f>
        <v/>
      </c>
      <c r="C127" t="str">
        <f>申込一覧表!CC9</f>
        <v/>
      </c>
      <c r="D127" t="str">
        <f>申込一覧表!CN9</f>
        <v/>
      </c>
      <c r="E127">
        <v>0</v>
      </c>
      <c r="F127">
        <v>0</v>
      </c>
      <c r="G127" t="str">
        <f>申込一覧表!CZ9</f>
        <v>999:99.99</v>
      </c>
    </row>
    <row r="128" spans="1:7">
      <c r="A128" t="str">
        <f>IF(申込一覧表!L10="","",申込一覧表!BI10)</f>
        <v/>
      </c>
      <c r="B128" t="str">
        <f>申込一覧表!BR10</f>
        <v/>
      </c>
      <c r="C128" t="str">
        <f>申込一覧表!CC10</f>
        <v/>
      </c>
      <c r="D128" t="str">
        <f>申込一覧表!CN10</f>
        <v/>
      </c>
      <c r="E128">
        <v>0</v>
      </c>
      <c r="F128">
        <v>0</v>
      </c>
      <c r="G128" t="str">
        <f>申込一覧表!CZ10</f>
        <v>999:99.99</v>
      </c>
    </row>
    <row r="129" spans="1:7">
      <c r="A129" t="str">
        <f>IF(申込一覧表!L11="","",申込一覧表!BI11)</f>
        <v/>
      </c>
      <c r="B129" t="str">
        <f>申込一覧表!BR11</f>
        <v/>
      </c>
      <c r="C129" t="str">
        <f>申込一覧表!CC11</f>
        <v/>
      </c>
      <c r="D129" t="str">
        <f>申込一覧表!CN11</f>
        <v/>
      </c>
      <c r="E129">
        <v>0</v>
      </c>
      <c r="F129">
        <v>0</v>
      </c>
      <c r="G129" t="str">
        <f>申込一覧表!CZ11</f>
        <v>999:99.99</v>
      </c>
    </row>
    <row r="130" spans="1:7">
      <c r="A130" t="str">
        <f>IF(申込一覧表!L12="","",申込一覧表!BI12)</f>
        <v/>
      </c>
      <c r="B130" t="str">
        <f>申込一覧表!BR12</f>
        <v/>
      </c>
      <c r="C130" t="str">
        <f>申込一覧表!CC12</f>
        <v/>
      </c>
      <c r="D130" t="str">
        <f>申込一覧表!CN12</f>
        <v/>
      </c>
      <c r="E130">
        <v>0</v>
      </c>
      <c r="F130">
        <v>0</v>
      </c>
      <c r="G130" t="str">
        <f>申込一覧表!CZ12</f>
        <v>999:99.99</v>
      </c>
    </row>
    <row r="131" spans="1:7">
      <c r="A131" t="str">
        <f>IF(申込一覧表!L13="","",申込一覧表!BI13)</f>
        <v/>
      </c>
      <c r="B131" t="str">
        <f>申込一覧表!BR13</f>
        <v/>
      </c>
      <c r="C131" t="str">
        <f>申込一覧表!CC13</f>
        <v/>
      </c>
      <c r="D131" t="str">
        <f>申込一覧表!CN13</f>
        <v/>
      </c>
      <c r="E131">
        <v>0</v>
      </c>
      <c r="F131">
        <v>0</v>
      </c>
      <c r="G131" t="str">
        <f>申込一覧表!CZ13</f>
        <v>999:99.99</v>
      </c>
    </row>
    <row r="132" spans="1:7">
      <c r="A132" t="str">
        <f>IF(申込一覧表!L14="","",申込一覧表!BI14)</f>
        <v/>
      </c>
      <c r="B132" t="str">
        <f>申込一覧表!BR14</f>
        <v/>
      </c>
      <c r="C132" t="str">
        <f>申込一覧表!CC14</f>
        <v/>
      </c>
      <c r="D132" t="str">
        <f>申込一覧表!CN14</f>
        <v/>
      </c>
      <c r="E132">
        <v>0</v>
      </c>
      <c r="F132">
        <v>0</v>
      </c>
      <c r="G132" t="str">
        <f>申込一覧表!CZ14</f>
        <v>999:99.99</v>
      </c>
    </row>
    <row r="133" spans="1:7">
      <c r="A133" t="str">
        <f>IF(申込一覧表!L15="","",申込一覧表!BI15)</f>
        <v/>
      </c>
      <c r="B133" t="str">
        <f>申込一覧表!BR15</f>
        <v/>
      </c>
      <c r="C133" t="str">
        <f>申込一覧表!CC15</f>
        <v/>
      </c>
      <c r="D133" t="str">
        <f>申込一覧表!CN15</f>
        <v/>
      </c>
      <c r="E133">
        <v>0</v>
      </c>
      <c r="F133">
        <v>0</v>
      </c>
      <c r="G133" t="str">
        <f>申込一覧表!CZ15</f>
        <v>999:99.99</v>
      </c>
    </row>
    <row r="134" spans="1:7">
      <c r="A134" t="str">
        <f>IF(申込一覧表!L16="","",申込一覧表!BI16)</f>
        <v/>
      </c>
      <c r="B134" t="str">
        <f>申込一覧表!BR16</f>
        <v/>
      </c>
      <c r="C134" t="str">
        <f>申込一覧表!CC16</f>
        <v/>
      </c>
      <c r="D134" t="str">
        <f>申込一覧表!CN16</f>
        <v/>
      </c>
      <c r="E134">
        <v>0</v>
      </c>
      <c r="F134">
        <v>0</v>
      </c>
      <c r="G134" t="str">
        <f>申込一覧表!CZ16</f>
        <v>999:99.99</v>
      </c>
    </row>
    <row r="135" spans="1:7">
      <c r="A135" t="str">
        <f>IF(申込一覧表!L17="","",申込一覧表!BI17)</f>
        <v/>
      </c>
      <c r="B135" t="str">
        <f>申込一覧表!BR17</f>
        <v/>
      </c>
      <c r="C135" t="str">
        <f>申込一覧表!CC17</f>
        <v/>
      </c>
      <c r="D135" t="str">
        <f>申込一覧表!CN17</f>
        <v/>
      </c>
      <c r="E135">
        <v>0</v>
      </c>
      <c r="F135">
        <v>0</v>
      </c>
      <c r="G135" t="str">
        <f>申込一覧表!CZ17</f>
        <v>999:99.99</v>
      </c>
    </row>
    <row r="136" spans="1:7">
      <c r="A136" t="str">
        <f>IF(申込一覧表!L18="","",申込一覧表!BI18)</f>
        <v/>
      </c>
      <c r="B136" t="str">
        <f>申込一覧表!BR18</f>
        <v/>
      </c>
      <c r="C136" t="str">
        <f>申込一覧表!CC18</f>
        <v/>
      </c>
      <c r="D136" t="str">
        <f>申込一覧表!CN18</f>
        <v/>
      </c>
      <c r="E136">
        <v>0</v>
      </c>
      <c r="F136">
        <v>0</v>
      </c>
      <c r="G136" t="str">
        <f>申込一覧表!CZ18</f>
        <v>999:99.99</v>
      </c>
    </row>
    <row r="137" spans="1:7">
      <c r="A137" t="str">
        <f>IF(申込一覧表!L19="","",申込一覧表!BI19)</f>
        <v/>
      </c>
      <c r="B137" t="str">
        <f>申込一覧表!BR19</f>
        <v/>
      </c>
      <c r="C137" t="str">
        <f>申込一覧表!CC19</f>
        <v/>
      </c>
      <c r="D137" t="str">
        <f>申込一覧表!CN19</f>
        <v/>
      </c>
      <c r="E137">
        <v>0</v>
      </c>
      <c r="F137">
        <v>0</v>
      </c>
      <c r="G137" t="str">
        <f>申込一覧表!CZ19</f>
        <v>999:99.99</v>
      </c>
    </row>
    <row r="138" spans="1:7">
      <c r="A138" t="str">
        <f>IF(申込一覧表!L20="","",申込一覧表!BI20)</f>
        <v/>
      </c>
      <c r="B138" t="str">
        <f>申込一覧表!BR20</f>
        <v/>
      </c>
      <c r="C138" t="str">
        <f>申込一覧表!CC20</f>
        <v/>
      </c>
      <c r="D138" t="str">
        <f>申込一覧表!CN20</f>
        <v/>
      </c>
      <c r="E138">
        <v>0</v>
      </c>
      <c r="F138">
        <v>0</v>
      </c>
      <c r="G138" t="str">
        <f>申込一覧表!CZ20</f>
        <v>999:99.99</v>
      </c>
    </row>
    <row r="139" spans="1:7">
      <c r="A139" t="str">
        <f>IF(申込一覧表!L21="","",申込一覧表!BI21)</f>
        <v/>
      </c>
      <c r="B139" t="str">
        <f>申込一覧表!BR21</f>
        <v/>
      </c>
      <c r="C139" t="str">
        <f>申込一覧表!CC21</f>
        <v/>
      </c>
      <c r="D139" t="str">
        <f>申込一覧表!CN21</f>
        <v/>
      </c>
      <c r="E139">
        <v>0</v>
      </c>
      <c r="F139">
        <v>0</v>
      </c>
      <c r="G139" t="str">
        <f>申込一覧表!CZ21</f>
        <v>999:99.99</v>
      </c>
    </row>
    <row r="140" spans="1:7">
      <c r="A140" t="str">
        <f>IF(申込一覧表!L22="","",申込一覧表!BI22)</f>
        <v/>
      </c>
      <c r="B140" t="str">
        <f>申込一覧表!BR22</f>
        <v/>
      </c>
      <c r="C140" t="str">
        <f>申込一覧表!CC22</f>
        <v/>
      </c>
      <c r="D140" t="str">
        <f>申込一覧表!CN22</f>
        <v/>
      </c>
      <c r="E140">
        <v>0</v>
      </c>
      <c r="F140">
        <v>0</v>
      </c>
      <c r="G140" t="str">
        <f>申込一覧表!CZ22</f>
        <v>999:99.99</v>
      </c>
    </row>
    <row r="141" spans="1:7">
      <c r="A141" t="str">
        <f>IF(申込一覧表!L23="","",申込一覧表!BI23)</f>
        <v/>
      </c>
      <c r="B141" t="str">
        <f>申込一覧表!BR23</f>
        <v/>
      </c>
      <c r="C141" t="str">
        <f>申込一覧表!CC23</f>
        <v/>
      </c>
      <c r="D141" t="str">
        <f>申込一覧表!CN23</f>
        <v/>
      </c>
      <c r="E141">
        <v>0</v>
      </c>
      <c r="F141">
        <v>0</v>
      </c>
      <c r="G141" t="str">
        <f>申込一覧表!CZ23</f>
        <v>999:99.99</v>
      </c>
    </row>
    <row r="142" spans="1:7">
      <c r="A142" t="str">
        <f>IF(申込一覧表!L24="","",申込一覧表!BI24)</f>
        <v/>
      </c>
      <c r="B142" t="str">
        <f>申込一覧表!BR24</f>
        <v/>
      </c>
      <c r="C142" t="str">
        <f>申込一覧表!CC24</f>
        <v/>
      </c>
      <c r="D142" t="str">
        <f>申込一覧表!CN24</f>
        <v/>
      </c>
      <c r="E142">
        <v>0</v>
      </c>
      <c r="F142">
        <v>0</v>
      </c>
      <c r="G142" t="str">
        <f>申込一覧表!CZ24</f>
        <v>999:99.99</v>
      </c>
    </row>
    <row r="143" spans="1:7">
      <c r="A143" t="str">
        <f>IF(申込一覧表!L25="","",申込一覧表!BI25)</f>
        <v/>
      </c>
      <c r="B143" t="str">
        <f>申込一覧表!BR25</f>
        <v/>
      </c>
      <c r="C143" t="str">
        <f>申込一覧表!CC25</f>
        <v/>
      </c>
      <c r="D143" t="str">
        <f>申込一覧表!CN25</f>
        <v/>
      </c>
      <c r="E143">
        <v>0</v>
      </c>
      <c r="F143">
        <v>0</v>
      </c>
      <c r="G143" t="str">
        <f>申込一覧表!CZ25</f>
        <v>999:99.99</v>
      </c>
    </row>
    <row r="144" spans="1:7">
      <c r="A144" t="str">
        <f>IF(申込一覧表!L26="","",申込一覧表!BI26)</f>
        <v/>
      </c>
      <c r="B144" t="str">
        <f>申込一覧表!BR26</f>
        <v/>
      </c>
      <c r="C144" t="str">
        <f>申込一覧表!CC26</f>
        <v/>
      </c>
      <c r="D144" t="str">
        <f>申込一覧表!CN26</f>
        <v/>
      </c>
      <c r="E144">
        <v>0</v>
      </c>
      <c r="F144">
        <v>0</v>
      </c>
      <c r="G144" t="str">
        <f>申込一覧表!CZ26</f>
        <v>999:99.99</v>
      </c>
    </row>
    <row r="145" spans="1:7">
      <c r="A145" t="str">
        <f>IF(申込一覧表!L27="","",申込一覧表!BI27)</f>
        <v/>
      </c>
      <c r="B145" t="str">
        <f>申込一覧表!BR27</f>
        <v/>
      </c>
      <c r="C145" t="str">
        <f>申込一覧表!CC27</f>
        <v/>
      </c>
      <c r="D145" t="str">
        <f>申込一覧表!CN27</f>
        <v/>
      </c>
      <c r="E145">
        <v>0</v>
      </c>
      <c r="F145">
        <v>0</v>
      </c>
      <c r="G145" t="str">
        <f>申込一覧表!CZ27</f>
        <v>999:99.99</v>
      </c>
    </row>
    <row r="146" spans="1:7">
      <c r="A146" t="str">
        <f>IF(申込一覧表!L28="","",申込一覧表!BI28)</f>
        <v/>
      </c>
      <c r="B146" t="str">
        <f>申込一覧表!BR28</f>
        <v/>
      </c>
      <c r="C146" t="str">
        <f>申込一覧表!CC28</f>
        <v/>
      </c>
      <c r="D146" t="str">
        <f>申込一覧表!CN28</f>
        <v/>
      </c>
      <c r="E146">
        <v>0</v>
      </c>
      <c r="F146">
        <v>0</v>
      </c>
      <c r="G146" t="str">
        <f>申込一覧表!CZ28</f>
        <v>999:99.99</v>
      </c>
    </row>
    <row r="147" spans="1:7">
      <c r="A147" t="str">
        <f>IF(申込一覧表!L29="","",申込一覧表!BI29)</f>
        <v/>
      </c>
      <c r="B147" t="str">
        <f>申込一覧表!BR29</f>
        <v/>
      </c>
      <c r="C147" t="str">
        <f>申込一覧表!CC29</f>
        <v/>
      </c>
      <c r="D147" t="str">
        <f>申込一覧表!CN29</f>
        <v/>
      </c>
      <c r="E147">
        <v>0</v>
      </c>
      <c r="F147">
        <v>0</v>
      </c>
      <c r="G147" t="str">
        <f>申込一覧表!CZ29</f>
        <v>999:99.99</v>
      </c>
    </row>
    <row r="148" spans="1:7">
      <c r="A148" t="str">
        <f>IF(申込一覧表!L30="","",申込一覧表!BI30)</f>
        <v/>
      </c>
      <c r="B148" t="str">
        <f>申込一覧表!BR30</f>
        <v/>
      </c>
      <c r="C148" t="str">
        <f>申込一覧表!CC30</f>
        <v/>
      </c>
      <c r="D148" t="str">
        <f>申込一覧表!CN30</f>
        <v/>
      </c>
      <c r="E148">
        <v>0</v>
      </c>
      <c r="F148">
        <v>0</v>
      </c>
      <c r="G148" t="str">
        <f>申込一覧表!CZ30</f>
        <v>999:99.99</v>
      </c>
    </row>
    <row r="149" spans="1:7">
      <c r="A149" t="str">
        <f>IF(申込一覧表!L31="","",申込一覧表!BI31)</f>
        <v/>
      </c>
      <c r="B149" t="str">
        <f>申込一覧表!BR31</f>
        <v/>
      </c>
      <c r="C149" t="str">
        <f>申込一覧表!CC31</f>
        <v/>
      </c>
      <c r="D149" t="str">
        <f>申込一覧表!CN31</f>
        <v/>
      </c>
      <c r="E149">
        <v>0</v>
      </c>
      <c r="F149">
        <v>0</v>
      </c>
      <c r="G149" t="str">
        <f>申込一覧表!CZ31</f>
        <v>999:99.99</v>
      </c>
    </row>
    <row r="150" spans="1:7">
      <c r="A150" t="str">
        <f>IF(申込一覧表!L32="","",申込一覧表!BI32)</f>
        <v/>
      </c>
      <c r="B150" t="str">
        <f>申込一覧表!BR32</f>
        <v/>
      </c>
      <c r="C150" t="str">
        <f>申込一覧表!CC32</f>
        <v/>
      </c>
      <c r="D150" t="str">
        <f>申込一覧表!CN32</f>
        <v/>
      </c>
      <c r="E150">
        <v>0</v>
      </c>
      <c r="F150">
        <v>0</v>
      </c>
      <c r="G150" t="str">
        <f>申込一覧表!CZ32</f>
        <v>999:99.99</v>
      </c>
    </row>
    <row r="151" spans="1:7">
      <c r="A151" t="str">
        <f>IF(申込一覧表!L33="","",申込一覧表!BI33)</f>
        <v/>
      </c>
      <c r="B151" t="str">
        <f>申込一覧表!BR33</f>
        <v/>
      </c>
      <c r="C151" t="str">
        <f>申込一覧表!CC33</f>
        <v/>
      </c>
      <c r="D151" t="str">
        <f>申込一覧表!CN33</f>
        <v/>
      </c>
      <c r="E151">
        <v>0</v>
      </c>
      <c r="F151">
        <v>0</v>
      </c>
      <c r="G151" t="str">
        <f>申込一覧表!CZ33</f>
        <v>999:99.99</v>
      </c>
    </row>
    <row r="152" spans="1:7">
      <c r="A152" t="str">
        <f>IF(申込一覧表!L34="","",申込一覧表!BI34)</f>
        <v/>
      </c>
      <c r="B152" t="str">
        <f>申込一覧表!BR34</f>
        <v/>
      </c>
      <c r="C152" t="str">
        <f>申込一覧表!CC34</f>
        <v/>
      </c>
      <c r="D152" t="str">
        <f>申込一覧表!CN34</f>
        <v/>
      </c>
      <c r="E152">
        <v>0</v>
      </c>
      <c r="F152">
        <v>0</v>
      </c>
      <c r="G152" t="str">
        <f>申込一覧表!CZ34</f>
        <v>999:99.99</v>
      </c>
    </row>
    <row r="153" spans="1:7">
      <c r="A153" t="str">
        <f>IF(申込一覧表!L35="","",申込一覧表!BI35)</f>
        <v/>
      </c>
      <c r="B153" t="str">
        <f>申込一覧表!BR35</f>
        <v/>
      </c>
      <c r="C153" t="str">
        <f>申込一覧表!CC35</f>
        <v/>
      </c>
      <c r="D153" t="str">
        <f>申込一覧表!CN35</f>
        <v/>
      </c>
      <c r="E153">
        <v>0</v>
      </c>
      <c r="F153">
        <v>0</v>
      </c>
      <c r="G153" t="str">
        <f>申込一覧表!CZ35</f>
        <v>999:99.99</v>
      </c>
    </row>
    <row r="154" spans="1:7">
      <c r="A154" t="str">
        <f>IF(申込一覧表!L36="","",申込一覧表!BI36)</f>
        <v/>
      </c>
      <c r="B154" t="str">
        <f>申込一覧表!BR36</f>
        <v/>
      </c>
      <c r="C154" t="str">
        <f>申込一覧表!CC36</f>
        <v/>
      </c>
      <c r="D154" t="str">
        <f>申込一覧表!CN36</f>
        <v/>
      </c>
      <c r="E154">
        <v>0</v>
      </c>
      <c r="F154">
        <v>0</v>
      </c>
      <c r="G154" t="str">
        <f>申込一覧表!CZ36</f>
        <v>999:99.99</v>
      </c>
    </row>
    <row r="155" spans="1:7">
      <c r="A155" t="str">
        <f>IF(申込一覧表!L37="","",申込一覧表!BI37)</f>
        <v/>
      </c>
      <c r="B155" t="str">
        <f>申込一覧表!BR37</f>
        <v/>
      </c>
      <c r="C155" t="str">
        <f>申込一覧表!CC37</f>
        <v/>
      </c>
      <c r="D155" t="str">
        <f>申込一覧表!CN37</f>
        <v/>
      </c>
      <c r="E155">
        <v>0</v>
      </c>
      <c r="F155">
        <v>0</v>
      </c>
      <c r="G155" t="str">
        <f>申込一覧表!CZ37</f>
        <v>999:99.99</v>
      </c>
    </row>
    <row r="156" spans="1:7">
      <c r="A156" t="str">
        <f>IF(申込一覧表!L38="","",申込一覧表!BI38)</f>
        <v/>
      </c>
      <c r="B156" t="str">
        <f>申込一覧表!BR38</f>
        <v/>
      </c>
      <c r="C156" t="str">
        <f>申込一覧表!CC38</f>
        <v/>
      </c>
      <c r="D156" t="str">
        <f>申込一覧表!CN38</f>
        <v/>
      </c>
      <c r="E156">
        <v>0</v>
      </c>
      <c r="F156">
        <v>0</v>
      </c>
      <c r="G156" t="str">
        <f>申込一覧表!CZ38</f>
        <v>999:99.99</v>
      </c>
    </row>
    <row r="157" spans="1:7">
      <c r="A157" t="str">
        <f>IF(申込一覧表!L39="","",申込一覧表!BI39)</f>
        <v/>
      </c>
      <c r="B157" t="str">
        <f>申込一覧表!BR39</f>
        <v/>
      </c>
      <c r="C157" t="str">
        <f>申込一覧表!CC39</f>
        <v/>
      </c>
      <c r="D157" t="str">
        <f>申込一覧表!CN39</f>
        <v/>
      </c>
      <c r="E157">
        <v>0</v>
      </c>
      <c r="F157">
        <v>0</v>
      </c>
      <c r="G157" t="str">
        <f>申込一覧表!CZ39</f>
        <v>999:99.99</v>
      </c>
    </row>
    <row r="158" spans="1:7">
      <c r="A158" t="str">
        <f>IF(申込一覧表!L40="","",申込一覧表!BI40)</f>
        <v/>
      </c>
      <c r="B158" t="str">
        <f>申込一覧表!BR40</f>
        <v/>
      </c>
      <c r="C158" t="str">
        <f>申込一覧表!CC40</f>
        <v/>
      </c>
      <c r="D158" t="str">
        <f>申込一覧表!CN40</f>
        <v/>
      </c>
      <c r="E158">
        <v>0</v>
      </c>
      <c r="F158">
        <v>0</v>
      </c>
      <c r="G158" t="str">
        <f>申込一覧表!CZ40</f>
        <v>999:99.99</v>
      </c>
    </row>
    <row r="159" spans="1:7">
      <c r="A159" t="str">
        <f>IF(申込一覧表!L41="","",申込一覧表!BI41)</f>
        <v/>
      </c>
      <c r="B159" t="str">
        <f>申込一覧表!BR41</f>
        <v/>
      </c>
      <c r="C159" t="str">
        <f>申込一覧表!CC41</f>
        <v/>
      </c>
      <c r="D159" t="str">
        <f>申込一覧表!CN41</f>
        <v/>
      </c>
      <c r="E159">
        <v>0</v>
      </c>
      <c r="F159">
        <v>0</v>
      </c>
      <c r="G159" t="str">
        <f>申込一覧表!CZ41</f>
        <v>999:99.99</v>
      </c>
    </row>
    <row r="160" spans="1:7">
      <c r="A160" t="str">
        <f>IF(申込一覧表!L42="","",申込一覧表!BI42)</f>
        <v/>
      </c>
      <c r="B160" t="str">
        <f>申込一覧表!BR42</f>
        <v/>
      </c>
      <c r="C160" t="str">
        <f>申込一覧表!CC42</f>
        <v/>
      </c>
      <c r="D160" t="str">
        <f>申込一覧表!CN42</f>
        <v/>
      </c>
      <c r="E160">
        <v>0</v>
      </c>
      <c r="F160">
        <v>0</v>
      </c>
      <c r="G160" t="str">
        <f>申込一覧表!CZ42</f>
        <v>999:99.99</v>
      </c>
    </row>
    <row r="161" spans="1:7">
      <c r="A161" t="str">
        <f>IF(申込一覧表!L43="","",申込一覧表!BI43)</f>
        <v/>
      </c>
      <c r="B161" t="str">
        <f>申込一覧表!BR43</f>
        <v/>
      </c>
      <c r="C161" t="str">
        <f>申込一覧表!CC43</f>
        <v/>
      </c>
      <c r="D161" t="str">
        <f>申込一覧表!CN43</f>
        <v/>
      </c>
      <c r="E161">
        <v>0</v>
      </c>
      <c r="F161">
        <v>0</v>
      </c>
      <c r="G161" t="str">
        <f>申込一覧表!CZ43</f>
        <v>999:99.99</v>
      </c>
    </row>
    <row r="162" spans="1:7">
      <c r="A162" t="str">
        <f>IF(申込一覧表!L44="","",申込一覧表!BI44)</f>
        <v/>
      </c>
      <c r="B162" t="str">
        <f>申込一覧表!BR44</f>
        <v/>
      </c>
      <c r="C162" t="str">
        <f>申込一覧表!CC44</f>
        <v/>
      </c>
      <c r="D162" t="str">
        <f>申込一覧表!CN44</f>
        <v/>
      </c>
      <c r="E162">
        <v>0</v>
      </c>
      <c r="F162">
        <v>0</v>
      </c>
      <c r="G162" t="str">
        <f>申込一覧表!CZ44</f>
        <v>999:99.99</v>
      </c>
    </row>
    <row r="163" spans="1:7">
      <c r="A163" t="str">
        <f>IF(申込一覧表!L45="","",申込一覧表!BI45)</f>
        <v/>
      </c>
      <c r="B163" t="str">
        <f>申込一覧表!BR45</f>
        <v/>
      </c>
      <c r="C163" t="str">
        <f>申込一覧表!CC45</f>
        <v/>
      </c>
      <c r="D163" t="str">
        <f>申込一覧表!CN45</f>
        <v/>
      </c>
      <c r="E163">
        <v>0</v>
      </c>
      <c r="F163">
        <v>0</v>
      </c>
      <c r="G163" t="str">
        <f>申込一覧表!CZ45</f>
        <v>999:99.99</v>
      </c>
    </row>
    <row r="164" spans="1:7">
      <c r="A164" t="str">
        <f>IF(申込一覧表!L46="","",申込一覧表!BI46)</f>
        <v/>
      </c>
      <c r="B164" t="str">
        <f>申込一覧表!BR46</f>
        <v/>
      </c>
      <c r="C164" t="str">
        <f>申込一覧表!CC46</f>
        <v/>
      </c>
      <c r="D164" t="str">
        <f>申込一覧表!CN46</f>
        <v/>
      </c>
      <c r="E164">
        <v>0</v>
      </c>
      <c r="F164">
        <v>0</v>
      </c>
      <c r="G164" t="str">
        <f>申込一覧表!CZ46</f>
        <v>999:99.99</v>
      </c>
    </row>
    <row r="165" spans="1:7">
      <c r="A165" t="str">
        <f>IF(申込一覧表!L47="","",申込一覧表!BI47)</f>
        <v/>
      </c>
      <c r="B165" t="str">
        <f>申込一覧表!BR47</f>
        <v/>
      </c>
      <c r="C165" t="str">
        <f>申込一覧表!CC47</f>
        <v/>
      </c>
      <c r="D165" t="str">
        <f>申込一覧表!CN47</f>
        <v/>
      </c>
      <c r="E165">
        <v>0</v>
      </c>
      <c r="F165">
        <v>0</v>
      </c>
      <c r="G165" t="str">
        <f>申込一覧表!CZ47</f>
        <v>999:99.99</v>
      </c>
    </row>
    <row r="166" spans="1:7">
      <c r="A166" t="str">
        <f>IF(申込一覧表!L48="","",申込一覧表!BI48)</f>
        <v/>
      </c>
      <c r="B166" t="str">
        <f>申込一覧表!BR48</f>
        <v/>
      </c>
      <c r="C166" t="str">
        <f>申込一覧表!CC48</f>
        <v/>
      </c>
      <c r="D166" t="str">
        <f>申込一覧表!CN48</f>
        <v/>
      </c>
      <c r="E166">
        <v>0</v>
      </c>
      <c r="F166">
        <v>0</v>
      </c>
      <c r="G166" t="str">
        <f>申込一覧表!CZ48</f>
        <v>999:99.99</v>
      </c>
    </row>
    <row r="167" spans="1:7">
      <c r="A167" t="str">
        <f>IF(申込一覧表!L49="","",申込一覧表!BI49)</f>
        <v/>
      </c>
      <c r="B167" t="str">
        <f>申込一覧表!BR49</f>
        <v/>
      </c>
      <c r="C167" t="str">
        <f>申込一覧表!CC49</f>
        <v/>
      </c>
      <c r="D167" t="str">
        <f>申込一覧表!CN49</f>
        <v/>
      </c>
      <c r="E167">
        <v>0</v>
      </c>
      <c r="F167">
        <v>0</v>
      </c>
      <c r="G167" t="str">
        <f>申込一覧表!CZ49</f>
        <v>999:99.99</v>
      </c>
    </row>
    <row r="168" spans="1:7">
      <c r="A168" t="str">
        <f>IF(申込一覧表!L50="","",申込一覧表!BI50)</f>
        <v/>
      </c>
      <c r="B168" t="str">
        <f>申込一覧表!BR50</f>
        <v/>
      </c>
      <c r="C168" t="str">
        <f>申込一覧表!CC50</f>
        <v/>
      </c>
      <c r="D168" t="str">
        <f>申込一覧表!CN50</f>
        <v/>
      </c>
      <c r="E168">
        <v>0</v>
      </c>
      <c r="F168">
        <v>0</v>
      </c>
      <c r="G168" t="str">
        <f>申込一覧表!CZ50</f>
        <v>999:99.99</v>
      </c>
    </row>
    <row r="169" spans="1:7">
      <c r="A169" t="str">
        <f>IF(申込一覧表!L51="","",申込一覧表!BI51)</f>
        <v/>
      </c>
      <c r="B169" t="str">
        <f>申込一覧表!BR51</f>
        <v/>
      </c>
      <c r="C169" t="str">
        <f>申込一覧表!CC51</f>
        <v/>
      </c>
      <c r="D169" t="str">
        <f>申込一覧表!CN51</f>
        <v/>
      </c>
      <c r="E169">
        <v>0</v>
      </c>
      <c r="F169">
        <v>0</v>
      </c>
      <c r="G169" t="str">
        <f>申込一覧表!CZ51</f>
        <v>999:99.99</v>
      </c>
    </row>
    <row r="170" spans="1:7">
      <c r="A170" t="str">
        <f>IF(申込一覧表!L52="","",申込一覧表!BI52)</f>
        <v/>
      </c>
      <c r="B170" t="str">
        <f>申込一覧表!BR52</f>
        <v/>
      </c>
      <c r="C170" t="str">
        <f>申込一覧表!CC52</f>
        <v/>
      </c>
      <c r="D170" t="str">
        <f>申込一覧表!CN52</f>
        <v/>
      </c>
      <c r="E170">
        <v>0</v>
      </c>
      <c r="F170">
        <v>0</v>
      </c>
      <c r="G170" t="str">
        <f>申込一覧表!CZ52</f>
        <v>999:99.99</v>
      </c>
    </row>
    <row r="171" spans="1:7">
      <c r="A171" t="str">
        <f>IF(申込一覧表!L53="","",申込一覧表!BI53)</f>
        <v/>
      </c>
      <c r="B171" t="str">
        <f>申込一覧表!BR53</f>
        <v/>
      </c>
      <c r="C171" t="str">
        <f>申込一覧表!CC53</f>
        <v/>
      </c>
      <c r="D171" t="str">
        <f>申込一覧表!CN53</f>
        <v/>
      </c>
      <c r="E171">
        <v>0</v>
      </c>
      <c r="F171">
        <v>0</v>
      </c>
      <c r="G171" t="str">
        <f>申込一覧表!CZ53</f>
        <v>999:99.99</v>
      </c>
    </row>
    <row r="172" spans="1:7">
      <c r="A172" t="str">
        <f>IF(申込一覧表!L54="","",申込一覧表!BI54)</f>
        <v/>
      </c>
      <c r="B172" t="str">
        <f>申込一覧表!BR54</f>
        <v/>
      </c>
      <c r="C172" t="str">
        <f>申込一覧表!CC54</f>
        <v/>
      </c>
      <c r="D172" t="str">
        <f>申込一覧表!CN54</f>
        <v/>
      </c>
      <c r="E172">
        <v>0</v>
      </c>
      <c r="F172">
        <v>0</v>
      </c>
      <c r="G172" t="str">
        <f>申込一覧表!CZ54</f>
        <v>999:99.99</v>
      </c>
    </row>
    <row r="173" spans="1:7">
      <c r="A173" t="str">
        <f>IF(申込一覧表!L55="","",申込一覧表!BI55)</f>
        <v/>
      </c>
      <c r="B173" t="str">
        <f>申込一覧表!BR55</f>
        <v/>
      </c>
      <c r="C173" t="str">
        <f>申込一覧表!CC55</f>
        <v/>
      </c>
      <c r="D173" t="str">
        <f>申込一覧表!CN55</f>
        <v/>
      </c>
      <c r="E173">
        <v>0</v>
      </c>
      <c r="F173">
        <v>0</v>
      </c>
      <c r="G173" t="str">
        <f>申込一覧表!CZ55</f>
        <v>999:99.99</v>
      </c>
    </row>
    <row r="174" spans="1:7">
      <c r="A174" t="str">
        <f>IF(申込一覧表!L56="","",申込一覧表!BI56)</f>
        <v/>
      </c>
      <c r="B174" t="str">
        <f>申込一覧表!BR56</f>
        <v/>
      </c>
      <c r="C174" t="str">
        <f>申込一覧表!CC56</f>
        <v/>
      </c>
      <c r="D174" t="str">
        <f>申込一覧表!CN56</f>
        <v/>
      </c>
      <c r="E174">
        <v>0</v>
      </c>
      <c r="F174">
        <v>0</v>
      </c>
      <c r="G174" t="str">
        <f>申込一覧表!CZ56</f>
        <v>999:99.99</v>
      </c>
    </row>
    <row r="175" spans="1:7">
      <c r="A175" t="str">
        <f>IF(申込一覧表!L57="","",申込一覧表!BI57)</f>
        <v/>
      </c>
      <c r="B175" t="str">
        <f>申込一覧表!BR57</f>
        <v/>
      </c>
      <c r="C175" t="str">
        <f>申込一覧表!CC57</f>
        <v/>
      </c>
      <c r="D175" t="str">
        <f>申込一覧表!CN57</f>
        <v/>
      </c>
      <c r="E175">
        <v>0</v>
      </c>
      <c r="F175">
        <v>0</v>
      </c>
      <c r="G175" t="str">
        <f>申込一覧表!CZ57</f>
        <v>999:99.99</v>
      </c>
    </row>
    <row r="176" spans="1:7">
      <c r="A176" t="str">
        <f>IF(申込一覧表!L58="","",申込一覧表!BI58)</f>
        <v/>
      </c>
      <c r="B176" t="str">
        <f>申込一覧表!BR58</f>
        <v/>
      </c>
      <c r="C176" t="str">
        <f>申込一覧表!CC58</f>
        <v/>
      </c>
      <c r="D176" t="str">
        <f>申込一覧表!CN58</f>
        <v/>
      </c>
      <c r="E176">
        <v>0</v>
      </c>
      <c r="F176">
        <v>0</v>
      </c>
      <c r="G176" t="str">
        <f>申込一覧表!CZ58</f>
        <v>999:99.99</v>
      </c>
    </row>
    <row r="177" spans="1:7">
      <c r="A177" t="str">
        <f>IF(申込一覧表!L59="","",申込一覧表!BI59)</f>
        <v/>
      </c>
      <c r="B177" t="str">
        <f>申込一覧表!BR59</f>
        <v/>
      </c>
      <c r="C177" t="str">
        <f>申込一覧表!CC59</f>
        <v/>
      </c>
      <c r="D177" t="str">
        <f>申込一覧表!CN59</f>
        <v/>
      </c>
      <c r="E177">
        <v>0</v>
      </c>
      <c r="F177">
        <v>0</v>
      </c>
      <c r="G177" t="str">
        <f>申込一覧表!CZ59</f>
        <v>999:99.99</v>
      </c>
    </row>
    <row r="178" spans="1:7">
      <c r="A178" t="str">
        <f>IF(申込一覧表!L60="","",申込一覧表!BI60)</f>
        <v/>
      </c>
      <c r="B178" t="str">
        <f>申込一覧表!BR60</f>
        <v/>
      </c>
      <c r="C178" t="str">
        <f>申込一覧表!CC60</f>
        <v/>
      </c>
      <c r="D178" t="str">
        <f>申込一覧表!CN60</f>
        <v/>
      </c>
      <c r="E178">
        <v>0</v>
      </c>
      <c r="F178">
        <v>0</v>
      </c>
      <c r="G178" t="str">
        <f>申込一覧表!CZ60</f>
        <v>999:99.99</v>
      </c>
    </row>
    <row r="179" spans="1:7">
      <c r="A179" t="str">
        <f>IF(申込一覧表!L61="","",申込一覧表!BI61)</f>
        <v/>
      </c>
      <c r="B179" t="str">
        <f>申込一覧表!BR61</f>
        <v/>
      </c>
      <c r="C179" t="str">
        <f>申込一覧表!CC61</f>
        <v/>
      </c>
      <c r="D179" t="str">
        <f>申込一覧表!CN61</f>
        <v/>
      </c>
      <c r="E179">
        <v>0</v>
      </c>
      <c r="F179">
        <v>0</v>
      </c>
      <c r="G179" t="str">
        <f>申込一覧表!CZ61</f>
        <v>999:99.99</v>
      </c>
    </row>
    <row r="180" spans="1:7">
      <c r="A180" t="str">
        <f>IF(申込一覧表!L62="","",申込一覧表!BI62)</f>
        <v/>
      </c>
      <c r="B180" t="str">
        <f>申込一覧表!BR62</f>
        <v/>
      </c>
      <c r="C180" t="str">
        <f>申込一覧表!CC62</f>
        <v/>
      </c>
      <c r="D180" t="str">
        <f>申込一覧表!CN62</f>
        <v/>
      </c>
      <c r="E180">
        <v>0</v>
      </c>
      <c r="F180">
        <v>0</v>
      </c>
      <c r="G180" t="str">
        <f>申込一覧表!CZ62</f>
        <v>999:99.99</v>
      </c>
    </row>
    <row r="181" spans="1:7">
      <c r="A181" t="str">
        <f>IF(申込一覧表!L63="","",申込一覧表!BI63)</f>
        <v/>
      </c>
      <c r="B181" t="str">
        <f>申込一覧表!BR63</f>
        <v/>
      </c>
      <c r="C181" t="str">
        <f>申込一覧表!CC63</f>
        <v/>
      </c>
      <c r="D181" t="str">
        <f>申込一覧表!CN63</f>
        <v/>
      </c>
      <c r="E181">
        <v>0</v>
      </c>
      <c r="F181">
        <v>0</v>
      </c>
      <c r="G181" t="str">
        <f>申込一覧表!CZ63</f>
        <v>999:99.99</v>
      </c>
    </row>
    <row r="182" spans="1:7">
      <c r="A182" t="str">
        <f>IF(申込一覧表!L64="","",申込一覧表!BI64)</f>
        <v/>
      </c>
      <c r="B182" t="str">
        <f>申込一覧表!BR64</f>
        <v/>
      </c>
      <c r="C182" t="str">
        <f>申込一覧表!CC64</f>
        <v/>
      </c>
      <c r="D182" t="str">
        <f>申込一覧表!CN64</f>
        <v/>
      </c>
      <c r="E182">
        <v>0</v>
      </c>
      <c r="F182">
        <v>0</v>
      </c>
      <c r="G182" t="str">
        <f>申込一覧表!CZ64</f>
        <v>999:99.99</v>
      </c>
    </row>
    <row r="183" spans="1:7">
      <c r="A183" s="118" t="str">
        <f>IF(申込一覧表!L65="","",申込一覧表!BI65)</f>
        <v/>
      </c>
      <c r="B183" s="118" t="str">
        <f>申込一覧表!BR65</f>
        <v/>
      </c>
      <c r="C183" s="118" t="str">
        <f>申込一覧表!CC65</f>
        <v/>
      </c>
      <c r="D183" s="118" t="str">
        <f>申込一覧表!CN65</f>
        <v/>
      </c>
      <c r="E183" s="118">
        <v>0</v>
      </c>
      <c r="F183" s="118">
        <v>0</v>
      </c>
      <c r="G183" s="118" t="str">
        <f>申込一覧表!CZ65</f>
        <v>999:99.99</v>
      </c>
    </row>
    <row r="185" spans="1:7">
      <c r="A185" s="118"/>
      <c r="B185" s="118"/>
      <c r="C185" s="118"/>
      <c r="D185" s="118"/>
      <c r="E185" s="118"/>
      <c r="F185" s="118"/>
      <c r="G185" s="118"/>
    </row>
    <row r="186" spans="1:7">
      <c r="A186" t="str">
        <f>IF(申込一覧表!L68="","",申込一覧表!BI68)</f>
        <v/>
      </c>
      <c r="B186" t="str">
        <f>申込一覧表!BR68</f>
        <v/>
      </c>
      <c r="C186" t="str">
        <f>申込一覧表!CC68</f>
        <v/>
      </c>
      <c r="D186" t="str">
        <f>申込一覧表!CN68</f>
        <v/>
      </c>
      <c r="E186">
        <v>0</v>
      </c>
      <c r="F186">
        <v>5</v>
      </c>
      <c r="G186" t="str">
        <f>申込一覧表!CZ68</f>
        <v>999:99.99</v>
      </c>
    </row>
    <row r="187" spans="1:7">
      <c r="A187" t="str">
        <f>IF(申込一覧表!L69="","",申込一覧表!BI69)</f>
        <v/>
      </c>
      <c r="B187" t="str">
        <f>申込一覧表!BR69</f>
        <v/>
      </c>
      <c r="C187" t="str">
        <f>申込一覧表!CC69</f>
        <v/>
      </c>
      <c r="D187" t="str">
        <f>申込一覧表!CN69</f>
        <v/>
      </c>
      <c r="E187">
        <v>0</v>
      </c>
      <c r="F187">
        <v>5</v>
      </c>
      <c r="G187" t="str">
        <f>申込一覧表!CZ69</f>
        <v>999:99.99</v>
      </c>
    </row>
    <row r="188" spans="1:7">
      <c r="A188" t="str">
        <f>IF(申込一覧表!L70="","",申込一覧表!BI70)</f>
        <v/>
      </c>
      <c r="B188" t="str">
        <f>申込一覧表!BR70</f>
        <v/>
      </c>
      <c r="C188" t="str">
        <f>申込一覧表!CC70</f>
        <v/>
      </c>
      <c r="D188" t="str">
        <f>申込一覧表!CN70</f>
        <v/>
      </c>
      <c r="E188">
        <v>0</v>
      </c>
      <c r="F188">
        <v>5</v>
      </c>
      <c r="G188" t="str">
        <f>申込一覧表!CZ70</f>
        <v>999:99.99</v>
      </c>
    </row>
    <row r="189" spans="1:7">
      <c r="A189" t="str">
        <f>IF(申込一覧表!L71="","",申込一覧表!BI71)</f>
        <v/>
      </c>
      <c r="B189" t="str">
        <f>申込一覧表!BR71</f>
        <v/>
      </c>
      <c r="C189" t="str">
        <f>申込一覧表!CC71</f>
        <v/>
      </c>
      <c r="D189" t="str">
        <f>申込一覧表!CN71</f>
        <v/>
      </c>
      <c r="E189">
        <v>0</v>
      </c>
      <c r="F189">
        <v>5</v>
      </c>
      <c r="G189" t="str">
        <f>申込一覧表!CZ71</f>
        <v>999:99.99</v>
      </c>
    </row>
    <row r="190" spans="1:7">
      <c r="A190" t="str">
        <f>IF(申込一覧表!L72="","",申込一覧表!BI72)</f>
        <v/>
      </c>
      <c r="B190" t="str">
        <f>申込一覧表!BR72</f>
        <v/>
      </c>
      <c r="C190" t="str">
        <f>申込一覧表!CC72</f>
        <v/>
      </c>
      <c r="D190" t="str">
        <f>申込一覧表!CN72</f>
        <v/>
      </c>
      <c r="E190">
        <v>0</v>
      </c>
      <c r="F190">
        <v>5</v>
      </c>
      <c r="G190" t="str">
        <f>申込一覧表!CZ72</f>
        <v>999:99.99</v>
      </c>
    </row>
    <row r="191" spans="1:7">
      <c r="A191" t="str">
        <f>IF(申込一覧表!L73="","",申込一覧表!BI73)</f>
        <v/>
      </c>
      <c r="B191" t="str">
        <f>申込一覧表!BR73</f>
        <v/>
      </c>
      <c r="C191" t="str">
        <f>申込一覧表!CC73</f>
        <v/>
      </c>
      <c r="D191" t="str">
        <f>申込一覧表!CN73</f>
        <v/>
      </c>
      <c r="E191">
        <v>0</v>
      </c>
      <c r="F191">
        <v>5</v>
      </c>
      <c r="G191" t="str">
        <f>申込一覧表!CZ73</f>
        <v>999:99.99</v>
      </c>
    </row>
    <row r="192" spans="1:7">
      <c r="A192" t="str">
        <f>IF(申込一覧表!L74="","",申込一覧表!BI74)</f>
        <v/>
      </c>
      <c r="B192" t="str">
        <f>申込一覧表!BR74</f>
        <v/>
      </c>
      <c r="C192" t="str">
        <f>申込一覧表!CC74</f>
        <v/>
      </c>
      <c r="D192" t="str">
        <f>申込一覧表!CN74</f>
        <v/>
      </c>
      <c r="E192">
        <v>0</v>
      </c>
      <c r="F192">
        <v>5</v>
      </c>
      <c r="G192" t="str">
        <f>申込一覧表!CZ74</f>
        <v>999:99.99</v>
      </c>
    </row>
    <row r="193" spans="1:7">
      <c r="A193" t="str">
        <f>IF(申込一覧表!L75="","",申込一覧表!BI75)</f>
        <v/>
      </c>
      <c r="B193" t="str">
        <f>申込一覧表!BR75</f>
        <v/>
      </c>
      <c r="C193" t="str">
        <f>申込一覧表!CC75</f>
        <v/>
      </c>
      <c r="D193" t="str">
        <f>申込一覧表!CN75</f>
        <v/>
      </c>
      <c r="E193">
        <v>0</v>
      </c>
      <c r="F193">
        <v>5</v>
      </c>
      <c r="G193" t="str">
        <f>申込一覧表!CZ75</f>
        <v>999:99.99</v>
      </c>
    </row>
    <row r="194" spans="1:7">
      <c r="A194" t="str">
        <f>IF(申込一覧表!L76="","",申込一覧表!BI76)</f>
        <v/>
      </c>
      <c r="B194" t="str">
        <f>申込一覧表!BR76</f>
        <v/>
      </c>
      <c r="C194" t="str">
        <f>申込一覧表!CC76</f>
        <v/>
      </c>
      <c r="D194" t="str">
        <f>申込一覧表!CN76</f>
        <v/>
      </c>
      <c r="E194">
        <v>0</v>
      </c>
      <c r="F194">
        <v>5</v>
      </c>
      <c r="G194" t="str">
        <f>申込一覧表!CZ76</f>
        <v>999:99.99</v>
      </c>
    </row>
    <row r="195" spans="1:7">
      <c r="A195" t="str">
        <f>IF(申込一覧表!L77="","",申込一覧表!BI77)</f>
        <v/>
      </c>
      <c r="B195" t="str">
        <f>申込一覧表!BR77</f>
        <v/>
      </c>
      <c r="C195" t="str">
        <f>申込一覧表!CC77</f>
        <v/>
      </c>
      <c r="D195" t="str">
        <f>申込一覧表!CN77</f>
        <v/>
      </c>
      <c r="E195">
        <v>0</v>
      </c>
      <c r="F195">
        <v>5</v>
      </c>
      <c r="G195" t="str">
        <f>申込一覧表!CZ77</f>
        <v>999:99.99</v>
      </c>
    </row>
    <row r="196" spans="1:7">
      <c r="A196" t="str">
        <f>IF(申込一覧表!L78="","",申込一覧表!BI78)</f>
        <v/>
      </c>
      <c r="B196" t="str">
        <f>申込一覧表!BR78</f>
        <v/>
      </c>
      <c r="C196" t="str">
        <f>申込一覧表!CC78</f>
        <v/>
      </c>
      <c r="D196" t="str">
        <f>申込一覧表!CN78</f>
        <v/>
      </c>
      <c r="E196">
        <v>0</v>
      </c>
      <c r="F196">
        <v>5</v>
      </c>
      <c r="G196" t="str">
        <f>申込一覧表!CZ78</f>
        <v>999:99.99</v>
      </c>
    </row>
    <row r="197" spans="1:7">
      <c r="A197" t="str">
        <f>IF(申込一覧表!L79="","",申込一覧表!BI79)</f>
        <v/>
      </c>
      <c r="B197" t="str">
        <f>申込一覧表!BR79</f>
        <v/>
      </c>
      <c r="C197" t="str">
        <f>申込一覧表!CC79</f>
        <v/>
      </c>
      <c r="D197" t="str">
        <f>申込一覧表!CN79</f>
        <v/>
      </c>
      <c r="E197">
        <v>0</v>
      </c>
      <c r="F197">
        <v>5</v>
      </c>
      <c r="G197" t="str">
        <f>申込一覧表!CZ79</f>
        <v>999:99.99</v>
      </c>
    </row>
    <row r="198" spans="1:7">
      <c r="A198" t="str">
        <f>IF(申込一覧表!L80="","",申込一覧表!BI80)</f>
        <v/>
      </c>
      <c r="B198" t="str">
        <f>申込一覧表!BR80</f>
        <v/>
      </c>
      <c r="C198" t="str">
        <f>申込一覧表!CC80</f>
        <v/>
      </c>
      <c r="D198" t="str">
        <f>申込一覧表!CN80</f>
        <v/>
      </c>
      <c r="E198">
        <v>0</v>
      </c>
      <c r="F198">
        <v>5</v>
      </c>
      <c r="G198" t="str">
        <f>申込一覧表!CZ80</f>
        <v>999:99.99</v>
      </c>
    </row>
    <row r="199" spans="1:7">
      <c r="A199" t="str">
        <f>IF(申込一覧表!L81="","",申込一覧表!BI81)</f>
        <v/>
      </c>
      <c r="B199" t="str">
        <f>申込一覧表!BR81</f>
        <v/>
      </c>
      <c r="C199" t="str">
        <f>申込一覧表!CC81</f>
        <v/>
      </c>
      <c r="D199" t="str">
        <f>申込一覧表!CN81</f>
        <v/>
      </c>
      <c r="E199">
        <v>0</v>
      </c>
      <c r="F199">
        <v>5</v>
      </c>
      <c r="G199" t="str">
        <f>申込一覧表!CZ81</f>
        <v>999:99.99</v>
      </c>
    </row>
    <row r="200" spans="1:7">
      <c r="A200" t="str">
        <f>IF(申込一覧表!L82="","",申込一覧表!BI82)</f>
        <v/>
      </c>
      <c r="B200" t="str">
        <f>申込一覧表!BR82</f>
        <v/>
      </c>
      <c r="C200" t="str">
        <f>申込一覧表!CC82</f>
        <v/>
      </c>
      <c r="D200" t="str">
        <f>申込一覧表!CN82</f>
        <v/>
      </c>
      <c r="E200">
        <v>0</v>
      </c>
      <c r="F200">
        <v>5</v>
      </c>
      <c r="G200" t="str">
        <f>申込一覧表!CZ82</f>
        <v>999:99.99</v>
      </c>
    </row>
    <row r="201" spans="1:7">
      <c r="A201" t="str">
        <f>IF(申込一覧表!L83="","",申込一覧表!BI83)</f>
        <v/>
      </c>
      <c r="B201" t="str">
        <f>申込一覧表!BR83</f>
        <v/>
      </c>
      <c r="C201" t="str">
        <f>申込一覧表!CC83</f>
        <v/>
      </c>
      <c r="D201" t="str">
        <f>申込一覧表!CN83</f>
        <v/>
      </c>
      <c r="E201">
        <v>0</v>
      </c>
      <c r="F201">
        <v>5</v>
      </c>
      <c r="G201" t="str">
        <f>申込一覧表!CZ83</f>
        <v>999:99.99</v>
      </c>
    </row>
    <row r="202" spans="1:7">
      <c r="A202" t="str">
        <f>IF(申込一覧表!L84="","",申込一覧表!BI84)</f>
        <v/>
      </c>
      <c r="B202" t="str">
        <f>申込一覧表!BR84</f>
        <v/>
      </c>
      <c r="C202" t="str">
        <f>申込一覧表!CC84</f>
        <v/>
      </c>
      <c r="D202" t="str">
        <f>申込一覧表!CN84</f>
        <v/>
      </c>
      <c r="E202">
        <v>0</v>
      </c>
      <c r="F202">
        <v>5</v>
      </c>
      <c r="G202" t="str">
        <f>申込一覧表!CZ84</f>
        <v>999:99.99</v>
      </c>
    </row>
    <row r="203" spans="1:7">
      <c r="A203" t="str">
        <f>IF(申込一覧表!L85="","",申込一覧表!BI85)</f>
        <v/>
      </c>
      <c r="B203" t="str">
        <f>申込一覧表!BR85</f>
        <v/>
      </c>
      <c r="C203" t="str">
        <f>申込一覧表!CC85</f>
        <v/>
      </c>
      <c r="D203" t="str">
        <f>申込一覧表!CN85</f>
        <v/>
      </c>
      <c r="E203">
        <v>0</v>
      </c>
      <c r="F203">
        <v>5</v>
      </c>
      <c r="G203" t="str">
        <f>申込一覧表!CZ85</f>
        <v>999:99.99</v>
      </c>
    </row>
    <row r="204" spans="1:7">
      <c r="A204" t="str">
        <f>IF(申込一覧表!L86="","",申込一覧表!BI86)</f>
        <v/>
      </c>
      <c r="B204" t="str">
        <f>申込一覧表!BR86</f>
        <v/>
      </c>
      <c r="C204" t="str">
        <f>申込一覧表!CC86</f>
        <v/>
      </c>
      <c r="D204" t="str">
        <f>申込一覧表!CN86</f>
        <v/>
      </c>
      <c r="E204">
        <v>0</v>
      </c>
      <c r="F204">
        <v>5</v>
      </c>
      <c r="G204" t="str">
        <f>申込一覧表!CZ86</f>
        <v>999:99.99</v>
      </c>
    </row>
    <row r="205" spans="1:7">
      <c r="A205" t="str">
        <f>IF(申込一覧表!L87="","",申込一覧表!BI87)</f>
        <v/>
      </c>
      <c r="B205" t="str">
        <f>申込一覧表!BR87</f>
        <v/>
      </c>
      <c r="C205" t="str">
        <f>申込一覧表!CC87</f>
        <v/>
      </c>
      <c r="D205" t="str">
        <f>申込一覧表!CN87</f>
        <v/>
      </c>
      <c r="E205">
        <v>0</v>
      </c>
      <c r="F205">
        <v>5</v>
      </c>
      <c r="G205" t="str">
        <f>申込一覧表!CZ87</f>
        <v>999:99.99</v>
      </c>
    </row>
    <row r="206" spans="1:7">
      <c r="A206" t="str">
        <f>IF(申込一覧表!L88="","",申込一覧表!BI88)</f>
        <v/>
      </c>
      <c r="B206" t="str">
        <f>申込一覧表!BR88</f>
        <v/>
      </c>
      <c r="C206" t="str">
        <f>申込一覧表!CC88</f>
        <v/>
      </c>
      <c r="D206" t="str">
        <f>申込一覧表!CN88</f>
        <v/>
      </c>
      <c r="E206">
        <v>0</v>
      </c>
      <c r="F206">
        <v>5</v>
      </c>
      <c r="G206" t="str">
        <f>申込一覧表!CZ88</f>
        <v>999:99.99</v>
      </c>
    </row>
    <row r="207" spans="1:7">
      <c r="A207" t="str">
        <f>IF(申込一覧表!L89="","",申込一覧表!BI89)</f>
        <v/>
      </c>
      <c r="B207" t="str">
        <f>申込一覧表!BR89</f>
        <v/>
      </c>
      <c r="C207" t="str">
        <f>申込一覧表!CC89</f>
        <v/>
      </c>
      <c r="D207" t="str">
        <f>申込一覧表!CN89</f>
        <v/>
      </c>
      <c r="E207">
        <v>0</v>
      </c>
      <c r="F207">
        <v>5</v>
      </c>
      <c r="G207" t="str">
        <f>申込一覧表!CZ89</f>
        <v>999:99.99</v>
      </c>
    </row>
    <row r="208" spans="1:7">
      <c r="A208" t="str">
        <f>IF(申込一覧表!L90="","",申込一覧表!BI90)</f>
        <v/>
      </c>
      <c r="B208" t="str">
        <f>申込一覧表!BR90</f>
        <v/>
      </c>
      <c r="C208" t="str">
        <f>申込一覧表!CC90</f>
        <v/>
      </c>
      <c r="D208" t="str">
        <f>申込一覧表!CN90</f>
        <v/>
      </c>
      <c r="E208">
        <v>0</v>
      </c>
      <c r="F208">
        <v>5</v>
      </c>
      <c r="G208" t="str">
        <f>申込一覧表!CZ90</f>
        <v>999:99.99</v>
      </c>
    </row>
    <row r="209" spans="1:7">
      <c r="A209" t="str">
        <f>IF(申込一覧表!L91="","",申込一覧表!BI91)</f>
        <v/>
      </c>
      <c r="B209" t="str">
        <f>申込一覧表!BR91</f>
        <v/>
      </c>
      <c r="C209" t="str">
        <f>申込一覧表!CC91</f>
        <v/>
      </c>
      <c r="D209" t="str">
        <f>申込一覧表!CN91</f>
        <v/>
      </c>
      <c r="E209">
        <v>0</v>
      </c>
      <c r="F209">
        <v>5</v>
      </c>
      <c r="G209" t="str">
        <f>申込一覧表!CZ91</f>
        <v>999:99.99</v>
      </c>
    </row>
    <row r="210" spans="1:7">
      <c r="A210" t="str">
        <f>IF(申込一覧表!L92="","",申込一覧表!BI92)</f>
        <v/>
      </c>
      <c r="B210" t="str">
        <f>申込一覧表!BR92</f>
        <v/>
      </c>
      <c r="C210" t="str">
        <f>申込一覧表!CC92</f>
        <v/>
      </c>
      <c r="D210" t="str">
        <f>申込一覧表!CN92</f>
        <v/>
      </c>
      <c r="E210">
        <v>0</v>
      </c>
      <c r="F210">
        <v>5</v>
      </c>
      <c r="G210" t="str">
        <f>申込一覧表!CZ92</f>
        <v>999:99.99</v>
      </c>
    </row>
    <row r="211" spans="1:7">
      <c r="A211" t="str">
        <f>IF(申込一覧表!L93="","",申込一覧表!BI93)</f>
        <v/>
      </c>
      <c r="B211" t="str">
        <f>申込一覧表!BR93</f>
        <v/>
      </c>
      <c r="C211" t="str">
        <f>申込一覧表!CC93</f>
        <v/>
      </c>
      <c r="D211" t="str">
        <f>申込一覧表!CN93</f>
        <v/>
      </c>
      <c r="E211">
        <v>0</v>
      </c>
      <c r="F211">
        <v>5</v>
      </c>
      <c r="G211" t="str">
        <f>申込一覧表!CZ93</f>
        <v>999:99.99</v>
      </c>
    </row>
    <row r="212" spans="1:7">
      <c r="A212" t="str">
        <f>IF(申込一覧表!L94="","",申込一覧表!BI94)</f>
        <v/>
      </c>
      <c r="B212" t="str">
        <f>申込一覧表!BR94</f>
        <v/>
      </c>
      <c r="C212" t="str">
        <f>申込一覧表!CC94</f>
        <v/>
      </c>
      <c r="D212" t="str">
        <f>申込一覧表!CN94</f>
        <v/>
      </c>
      <c r="E212">
        <v>0</v>
      </c>
      <c r="F212">
        <v>5</v>
      </c>
      <c r="G212" t="str">
        <f>申込一覧表!CZ94</f>
        <v>999:99.99</v>
      </c>
    </row>
    <row r="213" spans="1:7">
      <c r="A213" t="str">
        <f>IF(申込一覧表!L95="","",申込一覧表!BI95)</f>
        <v/>
      </c>
      <c r="B213" t="str">
        <f>申込一覧表!BR95</f>
        <v/>
      </c>
      <c r="C213" t="str">
        <f>申込一覧表!CC95</f>
        <v/>
      </c>
      <c r="D213" t="str">
        <f>申込一覧表!CN95</f>
        <v/>
      </c>
      <c r="E213">
        <v>0</v>
      </c>
      <c r="F213">
        <v>5</v>
      </c>
      <c r="G213" t="str">
        <f>申込一覧表!CZ95</f>
        <v>999:99.99</v>
      </c>
    </row>
    <row r="214" spans="1:7">
      <c r="A214" t="str">
        <f>IF(申込一覧表!L96="","",申込一覧表!BI96)</f>
        <v/>
      </c>
      <c r="B214" t="str">
        <f>申込一覧表!BR96</f>
        <v/>
      </c>
      <c r="C214" t="str">
        <f>申込一覧表!CC96</f>
        <v/>
      </c>
      <c r="D214" t="str">
        <f>申込一覧表!CN96</f>
        <v/>
      </c>
      <c r="E214">
        <v>0</v>
      </c>
      <c r="F214">
        <v>5</v>
      </c>
      <c r="G214" t="str">
        <f>申込一覧表!CZ96</f>
        <v>999:99.99</v>
      </c>
    </row>
    <row r="215" spans="1:7">
      <c r="A215" t="str">
        <f>IF(申込一覧表!L97="","",申込一覧表!BI97)</f>
        <v/>
      </c>
      <c r="B215" t="str">
        <f>申込一覧表!BR97</f>
        <v/>
      </c>
      <c r="C215" t="str">
        <f>申込一覧表!CC97</f>
        <v/>
      </c>
      <c r="D215" t="str">
        <f>申込一覧表!CN97</f>
        <v/>
      </c>
      <c r="E215">
        <v>0</v>
      </c>
      <c r="F215">
        <v>5</v>
      </c>
      <c r="G215" t="str">
        <f>申込一覧表!CZ97</f>
        <v>999:99.99</v>
      </c>
    </row>
    <row r="216" spans="1:7">
      <c r="A216" t="str">
        <f>IF(申込一覧表!L98="","",申込一覧表!BI98)</f>
        <v/>
      </c>
      <c r="B216" t="str">
        <f>申込一覧表!BR98</f>
        <v/>
      </c>
      <c r="C216" t="str">
        <f>申込一覧表!CC98</f>
        <v/>
      </c>
      <c r="D216" t="str">
        <f>申込一覧表!CN98</f>
        <v/>
      </c>
      <c r="E216">
        <v>0</v>
      </c>
      <c r="F216">
        <v>5</v>
      </c>
      <c r="G216" t="str">
        <f>申込一覧表!CZ98</f>
        <v>999:99.99</v>
      </c>
    </row>
    <row r="217" spans="1:7">
      <c r="A217" t="str">
        <f>IF(申込一覧表!L99="","",申込一覧表!BI99)</f>
        <v/>
      </c>
      <c r="B217" t="str">
        <f>申込一覧表!BR99</f>
        <v/>
      </c>
      <c r="C217" t="str">
        <f>申込一覧表!CC99</f>
        <v/>
      </c>
      <c r="D217" t="str">
        <f>申込一覧表!CN99</f>
        <v/>
      </c>
      <c r="E217">
        <v>0</v>
      </c>
      <c r="F217">
        <v>5</v>
      </c>
      <c r="G217" t="str">
        <f>申込一覧表!CZ99</f>
        <v>999:99.99</v>
      </c>
    </row>
    <row r="218" spans="1:7">
      <c r="A218" t="str">
        <f>IF(申込一覧表!L100="","",申込一覧表!BI100)</f>
        <v/>
      </c>
      <c r="B218" t="str">
        <f>申込一覧表!BR100</f>
        <v/>
      </c>
      <c r="C218" t="str">
        <f>申込一覧表!CC100</f>
        <v/>
      </c>
      <c r="D218" t="str">
        <f>申込一覧表!CN100</f>
        <v/>
      </c>
      <c r="E218">
        <v>0</v>
      </c>
      <c r="F218">
        <v>5</v>
      </c>
      <c r="G218" t="str">
        <f>申込一覧表!CZ100</f>
        <v>999:99.99</v>
      </c>
    </row>
    <row r="219" spans="1:7">
      <c r="A219" t="str">
        <f>IF(申込一覧表!L101="","",申込一覧表!BI101)</f>
        <v/>
      </c>
      <c r="B219" t="str">
        <f>申込一覧表!BR101</f>
        <v/>
      </c>
      <c r="C219" t="str">
        <f>申込一覧表!CC101</f>
        <v/>
      </c>
      <c r="D219" t="str">
        <f>申込一覧表!CN101</f>
        <v/>
      </c>
      <c r="E219">
        <v>0</v>
      </c>
      <c r="F219">
        <v>5</v>
      </c>
      <c r="G219" t="str">
        <f>申込一覧表!CZ101</f>
        <v>999:99.99</v>
      </c>
    </row>
    <row r="220" spans="1:7">
      <c r="A220" t="str">
        <f>IF(申込一覧表!L102="","",申込一覧表!BI102)</f>
        <v/>
      </c>
      <c r="B220" t="str">
        <f>申込一覧表!BR102</f>
        <v/>
      </c>
      <c r="C220" t="str">
        <f>申込一覧表!CC102</f>
        <v/>
      </c>
      <c r="D220" t="str">
        <f>申込一覧表!CN102</f>
        <v/>
      </c>
      <c r="E220">
        <v>0</v>
      </c>
      <c r="F220">
        <v>5</v>
      </c>
      <c r="G220" t="str">
        <f>申込一覧表!CZ102</f>
        <v>999:99.99</v>
      </c>
    </row>
    <row r="221" spans="1:7">
      <c r="A221" t="str">
        <f>IF(申込一覧表!L103="","",申込一覧表!BI103)</f>
        <v/>
      </c>
      <c r="B221" t="str">
        <f>申込一覧表!BR103</f>
        <v/>
      </c>
      <c r="C221" t="str">
        <f>申込一覧表!CC103</f>
        <v/>
      </c>
      <c r="D221" t="str">
        <f>申込一覧表!CN103</f>
        <v/>
      </c>
      <c r="E221">
        <v>0</v>
      </c>
      <c r="F221">
        <v>5</v>
      </c>
      <c r="G221" t="str">
        <f>申込一覧表!CZ103</f>
        <v>999:99.99</v>
      </c>
    </row>
    <row r="222" spans="1:7">
      <c r="A222" t="str">
        <f>IF(申込一覧表!L104="","",申込一覧表!BI104)</f>
        <v/>
      </c>
      <c r="B222" t="str">
        <f>申込一覧表!BR104</f>
        <v/>
      </c>
      <c r="C222" t="str">
        <f>申込一覧表!CC104</f>
        <v/>
      </c>
      <c r="D222" t="str">
        <f>申込一覧表!CN104</f>
        <v/>
      </c>
      <c r="E222">
        <v>0</v>
      </c>
      <c r="F222">
        <v>5</v>
      </c>
      <c r="G222" t="str">
        <f>申込一覧表!CZ104</f>
        <v>999:99.99</v>
      </c>
    </row>
    <row r="223" spans="1:7">
      <c r="A223" t="str">
        <f>IF(申込一覧表!L105="","",申込一覧表!BI105)</f>
        <v/>
      </c>
      <c r="B223" t="str">
        <f>申込一覧表!BR105</f>
        <v/>
      </c>
      <c r="C223" t="str">
        <f>申込一覧表!CC105</f>
        <v/>
      </c>
      <c r="D223" t="str">
        <f>申込一覧表!CN105</f>
        <v/>
      </c>
      <c r="E223">
        <v>0</v>
      </c>
      <c r="F223">
        <v>5</v>
      </c>
      <c r="G223" t="str">
        <f>申込一覧表!CZ105</f>
        <v>999:99.99</v>
      </c>
    </row>
    <row r="224" spans="1:7">
      <c r="A224" t="str">
        <f>IF(申込一覧表!L106="","",申込一覧表!BI106)</f>
        <v/>
      </c>
      <c r="B224" t="str">
        <f>申込一覧表!BR106</f>
        <v/>
      </c>
      <c r="C224" t="str">
        <f>申込一覧表!CC106</f>
        <v/>
      </c>
      <c r="D224" t="str">
        <f>申込一覧表!CN106</f>
        <v/>
      </c>
      <c r="E224">
        <v>0</v>
      </c>
      <c r="F224">
        <v>5</v>
      </c>
      <c r="G224" t="str">
        <f>申込一覧表!CZ106</f>
        <v>999:99.99</v>
      </c>
    </row>
    <row r="225" spans="1:7">
      <c r="A225" t="str">
        <f>IF(申込一覧表!L107="","",申込一覧表!BI107)</f>
        <v/>
      </c>
      <c r="B225" t="str">
        <f>申込一覧表!BR107</f>
        <v/>
      </c>
      <c r="C225" t="str">
        <f>申込一覧表!CC107</f>
        <v/>
      </c>
      <c r="D225" t="str">
        <f>申込一覧表!CN107</f>
        <v/>
      </c>
      <c r="E225">
        <v>0</v>
      </c>
      <c r="F225">
        <v>5</v>
      </c>
      <c r="G225" t="str">
        <f>申込一覧表!CZ107</f>
        <v>999:99.99</v>
      </c>
    </row>
    <row r="226" spans="1:7">
      <c r="A226" t="str">
        <f>IF(申込一覧表!L108="","",申込一覧表!BI108)</f>
        <v/>
      </c>
      <c r="B226" t="str">
        <f>申込一覧表!BR108</f>
        <v/>
      </c>
      <c r="C226" t="str">
        <f>申込一覧表!CC108</f>
        <v/>
      </c>
      <c r="D226" t="str">
        <f>申込一覧表!CN108</f>
        <v/>
      </c>
      <c r="E226">
        <v>0</v>
      </c>
      <c r="F226">
        <v>5</v>
      </c>
      <c r="G226" t="str">
        <f>申込一覧表!CZ108</f>
        <v>999:99.99</v>
      </c>
    </row>
    <row r="227" spans="1:7">
      <c r="A227" t="str">
        <f>IF(申込一覧表!L109="","",申込一覧表!BI109)</f>
        <v/>
      </c>
      <c r="B227" t="str">
        <f>申込一覧表!BR109</f>
        <v/>
      </c>
      <c r="C227" t="str">
        <f>申込一覧表!CC109</f>
        <v/>
      </c>
      <c r="D227" t="str">
        <f>申込一覧表!CN109</f>
        <v/>
      </c>
      <c r="E227">
        <v>0</v>
      </c>
      <c r="F227">
        <v>5</v>
      </c>
      <c r="G227" t="str">
        <f>申込一覧表!CZ109</f>
        <v>999:99.99</v>
      </c>
    </row>
    <row r="228" spans="1:7">
      <c r="A228" t="str">
        <f>IF(申込一覧表!L110="","",申込一覧表!BI110)</f>
        <v/>
      </c>
      <c r="B228" t="str">
        <f>申込一覧表!BR110</f>
        <v/>
      </c>
      <c r="C228" t="str">
        <f>申込一覧表!CC110</f>
        <v/>
      </c>
      <c r="D228" t="str">
        <f>申込一覧表!CN110</f>
        <v/>
      </c>
      <c r="E228">
        <v>0</v>
      </c>
      <c r="F228">
        <v>5</v>
      </c>
      <c r="G228" t="str">
        <f>申込一覧表!CZ110</f>
        <v>999:99.99</v>
      </c>
    </row>
    <row r="229" spans="1:7">
      <c r="A229" t="str">
        <f>IF(申込一覧表!L111="","",申込一覧表!BI111)</f>
        <v/>
      </c>
      <c r="B229" t="str">
        <f>申込一覧表!BR111</f>
        <v/>
      </c>
      <c r="C229" t="str">
        <f>申込一覧表!CC111</f>
        <v/>
      </c>
      <c r="D229" t="str">
        <f>申込一覧表!CN111</f>
        <v/>
      </c>
      <c r="E229">
        <v>0</v>
      </c>
      <c r="F229">
        <v>5</v>
      </c>
      <c r="G229" t="str">
        <f>申込一覧表!CZ111</f>
        <v>999:99.99</v>
      </c>
    </row>
    <row r="230" spans="1:7">
      <c r="A230" t="str">
        <f>IF(申込一覧表!L112="","",申込一覧表!BI112)</f>
        <v/>
      </c>
      <c r="B230" t="str">
        <f>申込一覧表!BR112</f>
        <v/>
      </c>
      <c r="C230" t="str">
        <f>申込一覧表!CC112</f>
        <v/>
      </c>
      <c r="D230" t="str">
        <f>申込一覧表!CN112</f>
        <v/>
      </c>
      <c r="E230">
        <v>0</v>
      </c>
      <c r="F230">
        <v>5</v>
      </c>
      <c r="G230" t="str">
        <f>申込一覧表!CZ112</f>
        <v>999:99.99</v>
      </c>
    </row>
    <row r="231" spans="1:7">
      <c r="A231" t="str">
        <f>IF(申込一覧表!L113="","",申込一覧表!BI113)</f>
        <v/>
      </c>
      <c r="B231" t="str">
        <f>申込一覧表!BR113</f>
        <v/>
      </c>
      <c r="C231" t="str">
        <f>申込一覧表!CC113</f>
        <v/>
      </c>
      <c r="D231" t="str">
        <f>申込一覧表!CN113</f>
        <v/>
      </c>
      <c r="E231">
        <v>0</v>
      </c>
      <c r="F231">
        <v>5</v>
      </c>
      <c r="G231" t="str">
        <f>申込一覧表!CZ113</f>
        <v>999:99.99</v>
      </c>
    </row>
    <row r="232" spans="1:7">
      <c r="A232" t="str">
        <f>IF(申込一覧表!L114="","",申込一覧表!BI114)</f>
        <v/>
      </c>
      <c r="B232" t="str">
        <f>申込一覧表!BR114</f>
        <v/>
      </c>
      <c r="C232" t="str">
        <f>申込一覧表!CC114</f>
        <v/>
      </c>
      <c r="D232" t="str">
        <f>申込一覧表!CN114</f>
        <v/>
      </c>
      <c r="E232">
        <v>0</v>
      </c>
      <c r="F232">
        <v>5</v>
      </c>
      <c r="G232" t="str">
        <f>申込一覧表!CZ114</f>
        <v>999:99.99</v>
      </c>
    </row>
    <row r="233" spans="1:7">
      <c r="A233" t="str">
        <f>IF(申込一覧表!L115="","",申込一覧表!BI115)</f>
        <v/>
      </c>
      <c r="B233" t="str">
        <f>申込一覧表!BR115</f>
        <v/>
      </c>
      <c r="C233" t="str">
        <f>申込一覧表!CC115</f>
        <v/>
      </c>
      <c r="D233" t="str">
        <f>申込一覧表!CN115</f>
        <v/>
      </c>
      <c r="E233">
        <v>0</v>
      </c>
      <c r="F233">
        <v>5</v>
      </c>
      <c r="G233" t="str">
        <f>申込一覧表!CZ115</f>
        <v>999:99.99</v>
      </c>
    </row>
    <row r="234" spans="1:7">
      <c r="A234" t="str">
        <f>IF(申込一覧表!L116="","",申込一覧表!BI116)</f>
        <v/>
      </c>
      <c r="B234" t="str">
        <f>申込一覧表!BR116</f>
        <v/>
      </c>
      <c r="C234" t="str">
        <f>申込一覧表!CC116</f>
        <v/>
      </c>
      <c r="D234" t="str">
        <f>申込一覧表!CN116</f>
        <v/>
      </c>
      <c r="E234">
        <v>0</v>
      </c>
      <c r="F234">
        <v>5</v>
      </c>
      <c r="G234" t="str">
        <f>申込一覧表!CZ116</f>
        <v>999:99.99</v>
      </c>
    </row>
    <row r="235" spans="1:7">
      <c r="A235" t="str">
        <f>IF(申込一覧表!L117="","",申込一覧表!BI117)</f>
        <v/>
      </c>
      <c r="B235" t="str">
        <f>申込一覧表!BR117</f>
        <v/>
      </c>
      <c r="C235" t="str">
        <f>申込一覧表!CC117</f>
        <v/>
      </c>
      <c r="D235" t="str">
        <f>申込一覧表!CN117</f>
        <v/>
      </c>
      <c r="E235">
        <v>0</v>
      </c>
      <c r="F235">
        <v>5</v>
      </c>
      <c r="G235" t="str">
        <f>申込一覧表!CZ117</f>
        <v>999:99.99</v>
      </c>
    </row>
    <row r="236" spans="1:7">
      <c r="A236" t="str">
        <f>IF(申込一覧表!L118="","",申込一覧表!BI118)</f>
        <v/>
      </c>
      <c r="B236" t="str">
        <f>申込一覧表!BR118</f>
        <v/>
      </c>
      <c r="C236" t="str">
        <f>申込一覧表!CC118</f>
        <v/>
      </c>
      <c r="D236" t="str">
        <f>申込一覧表!CN118</f>
        <v/>
      </c>
      <c r="E236">
        <v>0</v>
      </c>
      <c r="F236">
        <v>5</v>
      </c>
      <c r="G236" t="str">
        <f>申込一覧表!CZ118</f>
        <v>999:99.99</v>
      </c>
    </row>
    <row r="237" spans="1:7">
      <c r="A237" t="str">
        <f>IF(申込一覧表!L119="","",申込一覧表!BI119)</f>
        <v/>
      </c>
      <c r="B237" t="str">
        <f>申込一覧表!BR119</f>
        <v/>
      </c>
      <c r="C237" t="str">
        <f>申込一覧表!CC119</f>
        <v/>
      </c>
      <c r="D237" t="str">
        <f>申込一覧表!CN119</f>
        <v/>
      </c>
      <c r="E237">
        <v>0</v>
      </c>
      <c r="F237">
        <v>5</v>
      </c>
      <c r="G237" t="str">
        <f>申込一覧表!CZ119</f>
        <v>999:99.99</v>
      </c>
    </row>
    <row r="238" spans="1:7">
      <c r="A238" t="str">
        <f>IF(申込一覧表!L120="","",申込一覧表!BI120)</f>
        <v/>
      </c>
      <c r="B238" t="str">
        <f>申込一覧表!BR120</f>
        <v/>
      </c>
      <c r="C238" t="str">
        <f>申込一覧表!CC120</f>
        <v/>
      </c>
      <c r="D238" t="str">
        <f>申込一覧表!CN120</f>
        <v/>
      </c>
      <c r="E238">
        <v>0</v>
      </c>
      <c r="F238">
        <v>5</v>
      </c>
      <c r="G238" t="str">
        <f>申込一覧表!CZ120</f>
        <v>999:99.99</v>
      </c>
    </row>
    <row r="239" spans="1:7">
      <c r="A239" t="str">
        <f>IF(申込一覧表!L121="","",申込一覧表!BI121)</f>
        <v/>
      </c>
      <c r="B239" t="str">
        <f>申込一覧表!BR121</f>
        <v/>
      </c>
      <c r="C239" t="str">
        <f>申込一覧表!CC121</f>
        <v/>
      </c>
      <c r="D239" t="str">
        <f>申込一覧表!CN121</f>
        <v/>
      </c>
      <c r="E239">
        <v>0</v>
      </c>
      <c r="F239">
        <v>5</v>
      </c>
      <c r="G239" t="str">
        <f>申込一覧表!CZ121</f>
        <v>999:99.99</v>
      </c>
    </row>
    <row r="240" spans="1:7">
      <c r="A240" t="str">
        <f>IF(申込一覧表!L122="","",申込一覧表!BI122)</f>
        <v/>
      </c>
      <c r="B240" t="str">
        <f>申込一覧表!BR122</f>
        <v/>
      </c>
      <c r="C240" t="str">
        <f>申込一覧表!CC122</f>
        <v/>
      </c>
      <c r="D240" t="str">
        <f>申込一覧表!CN122</f>
        <v/>
      </c>
      <c r="E240">
        <v>0</v>
      </c>
      <c r="F240">
        <v>5</v>
      </c>
      <c r="G240" t="str">
        <f>申込一覧表!CZ122</f>
        <v>999:99.99</v>
      </c>
    </row>
    <row r="241" spans="1:7">
      <c r="A241" t="str">
        <f>IF(申込一覧表!L123="","",申込一覧表!BI123)</f>
        <v/>
      </c>
      <c r="B241" t="str">
        <f>申込一覧表!BR123</f>
        <v/>
      </c>
      <c r="C241" t="str">
        <f>申込一覧表!CC123</f>
        <v/>
      </c>
      <c r="D241" t="str">
        <f>申込一覧表!CN123</f>
        <v/>
      </c>
      <c r="E241">
        <v>0</v>
      </c>
      <c r="F241">
        <v>5</v>
      </c>
      <c r="G241" t="str">
        <f>申込一覧表!CZ123</f>
        <v>999:99.99</v>
      </c>
    </row>
    <row r="242" spans="1:7">
      <c r="A242" t="str">
        <f>IF(申込一覧表!L124="","",申込一覧表!BI124)</f>
        <v/>
      </c>
      <c r="B242" t="str">
        <f>申込一覧表!BR124</f>
        <v/>
      </c>
      <c r="C242" t="str">
        <f>申込一覧表!CC124</f>
        <v/>
      </c>
      <c r="D242" t="str">
        <f>申込一覧表!CN124</f>
        <v/>
      </c>
      <c r="E242">
        <v>0</v>
      </c>
      <c r="F242">
        <v>5</v>
      </c>
      <c r="G242" t="str">
        <f>申込一覧表!CZ124</f>
        <v>999:99.99</v>
      </c>
    </row>
    <row r="243" spans="1:7">
      <c r="A243" t="str">
        <f>IF(申込一覧表!L125="","",申込一覧表!BI125)</f>
        <v/>
      </c>
      <c r="B243" t="str">
        <f>申込一覧表!BR125</f>
        <v/>
      </c>
      <c r="C243" t="str">
        <f>申込一覧表!CC125</f>
        <v/>
      </c>
      <c r="D243" t="str">
        <f>申込一覧表!CN125</f>
        <v/>
      </c>
      <c r="E243">
        <v>0</v>
      </c>
      <c r="F243">
        <v>5</v>
      </c>
      <c r="G243" t="str">
        <f>申込一覧表!CZ125</f>
        <v>999:99.99</v>
      </c>
    </row>
    <row r="244" spans="1:7">
      <c r="A244" t="str">
        <f>IF(申込一覧表!L126="","",申込一覧表!BI126)</f>
        <v/>
      </c>
      <c r="B244" t="str">
        <f>申込一覧表!BR126</f>
        <v/>
      </c>
      <c r="C244" t="str">
        <f>申込一覧表!CC126</f>
        <v/>
      </c>
      <c r="D244" t="str">
        <f>申込一覧表!CN126</f>
        <v/>
      </c>
      <c r="E244">
        <v>0</v>
      </c>
      <c r="F244">
        <v>5</v>
      </c>
      <c r="G244" t="str">
        <f>申込一覧表!CZ126</f>
        <v>999:99.99</v>
      </c>
    </row>
    <row r="245" spans="1:7">
      <c r="A245" s="118" t="str">
        <f>IF(申込一覧表!L127="","",申込一覧表!BI127)</f>
        <v/>
      </c>
      <c r="B245" s="118" t="str">
        <f>申込一覧表!BR127</f>
        <v/>
      </c>
      <c r="C245" s="118" t="str">
        <f>申込一覧表!CC127</f>
        <v/>
      </c>
      <c r="D245" t="str">
        <f>申込一覧表!CN127</f>
        <v/>
      </c>
      <c r="E245" s="118">
        <v>0</v>
      </c>
      <c r="F245" s="118">
        <v>5</v>
      </c>
      <c r="G245" t="str">
        <f>申込一覧表!CZ127</f>
        <v>999:99.99</v>
      </c>
    </row>
    <row r="246" spans="1:7">
      <c r="A246" t="str">
        <f>IF(申込一覧表!O6="","",申込一覧表!BI6)</f>
        <v/>
      </c>
      <c r="B246" s="24" t="str">
        <f>申込一覧表!BS6</f>
        <v/>
      </c>
      <c r="C246" t="str">
        <f>申込一覧表!CD6</f>
        <v/>
      </c>
      <c r="D246" t="str">
        <f>申込一覧表!CO6</f>
        <v/>
      </c>
      <c r="E246">
        <v>0</v>
      </c>
      <c r="F246">
        <v>0</v>
      </c>
      <c r="G246" s="24" t="str">
        <f>申込一覧表!DA6</f>
        <v>999:99.99</v>
      </c>
    </row>
    <row r="247" spans="1:7">
      <c r="A247" t="str">
        <f>IF(申込一覧表!O7="","",申込一覧表!BI7)</f>
        <v/>
      </c>
      <c r="B247" t="str">
        <f>申込一覧表!BS7</f>
        <v/>
      </c>
      <c r="C247" t="str">
        <f>申込一覧表!CD7</f>
        <v/>
      </c>
      <c r="D247" t="str">
        <f>申込一覧表!CO7</f>
        <v/>
      </c>
      <c r="E247">
        <v>0</v>
      </c>
      <c r="F247">
        <v>0</v>
      </c>
      <c r="G247" t="str">
        <f>申込一覧表!DA7</f>
        <v>999:99.99</v>
      </c>
    </row>
    <row r="248" spans="1:7">
      <c r="A248" t="str">
        <f>IF(申込一覧表!O8="","",申込一覧表!BI8)</f>
        <v/>
      </c>
      <c r="B248" t="str">
        <f>申込一覧表!BS8</f>
        <v/>
      </c>
      <c r="C248" t="str">
        <f>申込一覧表!CD8</f>
        <v/>
      </c>
      <c r="D248" t="str">
        <f>申込一覧表!CO8</f>
        <v/>
      </c>
      <c r="E248">
        <v>0</v>
      </c>
      <c r="F248">
        <v>0</v>
      </c>
      <c r="G248" t="str">
        <f>申込一覧表!DA8</f>
        <v>999:99.99</v>
      </c>
    </row>
    <row r="249" spans="1:7">
      <c r="A249" t="str">
        <f>IF(申込一覧表!O9="","",申込一覧表!BI9)</f>
        <v/>
      </c>
      <c r="B249" t="str">
        <f>申込一覧表!BS9</f>
        <v/>
      </c>
      <c r="C249" t="str">
        <f>申込一覧表!CD9</f>
        <v/>
      </c>
      <c r="D249" t="str">
        <f>申込一覧表!CO9</f>
        <v/>
      </c>
      <c r="E249">
        <v>0</v>
      </c>
      <c r="F249">
        <v>0</v>
      </c>
      <c r="G249" t="str">
        <f>申込一覧表!DA9</f>
        <v>999:99.99</v>
      </c>
    </row>
    <row r="250" spans="1:7">
      <c r="A250" t="str">
        <f>IF(申込一覧表!O10="","",申込一覧表!BI10)</f>
        <v/>
      </c>
      <c r="B250" t="str">
        <f>申込一覧表!BS10</f>
        <v/>
      </c>
      <c r="C250" t="str">
        <f>申込一覧表!CD10</f>
        <v/>
      </c>
      <c r="D250" t="str">
        <f>申込一覧表!CO10</f>
        <v/>
      </c>
      <c r="E250">
        <v>0</v>
      </c>
      <c r="F250">
        <v>0</v>
      </c>
      <c r="G250" t="str">
        <f>申込一覧表!DA10</f>
        <v>999:99.99</v>
      </c>
    </row>
    <row r="251" spans="1:7">
      <c r="A251" t="str">
        <f>IF(申込一覧表!O11="","",申込一覧表!BI11)</f>
        <v/>
      </c>
      <c r="B251" t="str">
        <f>申込一覧表!BS11</f>
        <v/>
      </c>
      <c r="C251" t="str">
        <f>申込一覧表!CD11</f>
        <v/>
      </c>
      <c r="D251" t="str">
        <f>申込一覧表!CO11</f>
        <v/>
      </c>
      <c r="E251">
        <v>0</v>
      </c>
      <c r="F251">
        <v>0</v>
      </c>
      <c r="G251" t="str">
        <f>申込一覧表!DA11</f>
        <v>999:99.99</v>
      </c>
    </row>
    <row r="252" spans="1:7">
      <c r="A252" t="str">
        <f>IF(申込一覧表!O12="","",申込一覧表!BI12)</f>
        <v/>
      </c>
      <c r="B252" t="str">
        <f>申込一覧表!BS12</f>
        <v/>
      </c>
      <c r="C252" t="str">
        <f>申込一覧表!CD12</f>
        <v/>
      </c>
      <c r="D252" t="str">
        <f>申込一覧表!CO12</f>
        <v/>
      </c>
      <c r="E252">
        <v>0</v>
      </c>
      <c r="F252">
        <v>0</v>
      </c>
      <c r="G252" t="str">
        <f>申込一覧表!DA12</f>
        <v>999:99.99</v>
      </c>
    </row>
    <row r="253" spans="1:7">
      <c r="A253" t="str">
        <f>IF(申込一覧表!O13="","",申込一覧表!BI13)</f>
        <v/>
      </c>
      <c r="B253" t="str">
        <f>申込一覧表!BS13</f>
        <v/>
      </c>
      <c r="C253" t="str">
        <f>申込一覧表!CD13</f>
        <v/>
      </c>
      <c r="D253" t="str">
        <f>申込一覧表!CO13</f>
        <v/>
      </c>
      <c r="E253">
        <v>0</v>
      </c>
      <c r="F253">
        <v>0</v>
      </c>
      <c r="G253" t="str">
        <f>申込一覧表!DA13</f>
        <v>999:99.99</v>
      </c>
    </row>
    <row r="254" spans="1:7">
      <c r="A254" t="str">
        <f>IF(申込一覧表!O14="","",申込一覧表!BI14)</f>
        <v/>
      </c>
      <c r="B254" t="str">
        <f>申込一覧表!BS14</f>
        <v/>
      </c>
      <c r="C254" t="str">
        <f>申込一覧表!CD14</f>
        <v/>
      </c>
      <c r="D254" t="str">
        <f>申込一覧表!CO14</f>
        <v/>
      </c>
      <c r="E254">
        <v>0</v>
      </c>
      <c r="F254">
        <v>0</v>
      </c>
      <c r="G254" t="str">
        <f>申込一覧表!DA14</f>
        <v>999:99.99</v>
      </c>
    </row>
    <row r="255" spans="1:7">
      <c r="A255" t="str">
        <f>IF(申込一覧表!O15="","",申込一覧表!BI15)</f>
        <v/>
      </c>
      <c r="B255" t="str">
        <f>申込一覧表!BS15</f>
        <v/>
      </c>
      <c r="C255" t="str">
        <f>申込一覧表!CD15</f>
        <v/>
      </c>
      <c r="D255" t="str">
        <f>申込一覧表!CO15</f>
        <v/>
      </c>
      <c r="E255">
        <v>0</v>
      </c>
      <c r="F255">
        <v>0</v>
      </c>
      <c r="G255" t="str">
        <f>申込一覧表!DA15</f>
        <v>999:99.99</v>
      </c>
    </row>
    <row r="256" spans="1:7">
      <c r="A256" t="str">
        <f>IF(申込一覧表!O16="","",申込一覧表!BI16)</f>
        <v/>
      </c>
      <c r="B256" t="str">
        <f>申込一覧表!BS16</f>
        <v/>
      </c>
      <c r="C256" t="str">
        <f>申込一覧表!CD16</f>
        <v/>
      </c>
      <c r="D256" t="str">
        <f>申込一覧表!CO16</f>
        <v/>
      </c>
      <c r="E256">
        <v>0</v>
      </c>
      <c r="F256">
        <v>0</v>
      </c>
      <c r="G256" t="str">
        <f>申込一覧表!DA16</f>
        <v>999:99.99</v>
      </c>
    </row>
    <row r="257" spans="1:7">
      <c r="A257" t="str">
        <f>IF(申込一覧表!O17="","",申込一覧表!BI17)</f>
        <v/>
      </c>
      <c r="B257" t="str">
        <f>申込一覧表!BS17</f>
        <v/>
      </c>
      <c r="C257" t="str">
        <f>申込一覧表!CD17</f>
        <v/>
      </c>
      <c r="D257" t="str">
        <f>申込一覧表!CO17</f>
        <v/>
      </c>
      <c r="E257">
        <v>0</v>
      </c>
      <c r="F257">
        <v>0</v>
      </c>
      <c r="G257" t="str">
        <f>申込一覧表!DA17</f>
        <v>999:99.99</v>
      </c>
    </row>
    <row r="258" spans="1:7">
      <c r="A258" t="str">
        <f>IF(申込一覧表!O18="","",申込一覧表!BI18)</f>
        <v/>
      </c>
      <c r="B258" t="str">
        <f>申込一覧表!BS18</f>
        <v/>
      </c>
      <c r="C258" t="str">
        <f>申込一覧表!CD18</f>
        <v/>
      </c>
      <c r="D258" t="str">
        <f>申込一覧表!CO18</f>
        <v/>
      </c>
      <c r="E258">
        <v>0</v>
      </c>
      <c r="F258">
        <v>0</v>
      </c>
      <c r="G258" t="str">
        <f>申込一覧表!DA18</f>
        <v>999:99.99</v>
      </c>
    </row>
    <row r="259" spans="1:7">
      <c r="A259" t="str">
        <f>IF(申込一覧表!O19="","",申込一覧表!BI19)</f>
        <v/>
      </c>
      <c r="B259" t="str">
        <f>申込一覧表!BS19</f>
        <v/>
      </c>
      <c r="C259" t="str">
        <f>申込一覧表!CD19</f>
        <v/>
      </c>
      <c r="D259" t="str">
        <f>申込一覧表!CO19</f>
        <v/>
      </c>
      <c r="E259">
        <v>0</v>
      </c>
      <c r="F259">
        <v>0</v>
      </c>
      <c r="G259" t="str">
        <f>申込一覧表!DA19</f>
        <v>999:99.99</v>
      </c>
    </row>
    <row r="260" spans="1:7">
      <c r="A260" t="str">
        <f>IF(申込一覧表!O20="","",申込一覧表!BI20)</f>
        <v/>
      </c>
      <c r="B260" t="str">
        <f>申込一覧表!BS20</f>
        <v/>
      </c>
      <c r="C260" t="str">
        <f>申込一覧表!CD20</f>
        <v/>
      </c>
      <c r="D260" t="str">
        <f>申込一覧表!CO20</f>
        <v/>
      </c>
      <c r="E260">
        <v>0</v>
      </c>
      <c r="F260">
        <v>0</v>
      </c>
      <c r="G260" t="str">
        <f>申込一覧表!DA20</f>
        <v>999:99.99</v>
      </c>
    </row>
    <row r="261" spans="1:7">
      <c r="A261" t="str">
        <f>IF(申込一覧表!O21="","",申込一覧表!BI21)</f>
        <v/>
      </c>
      <c r="B261" t="str">
        <f>申込一覧表!BS21</f>
        <v/>
      </c>
      <c r="C261" t="str">
        <f>申込一覧表!CD21</f>
        <v/>
      </c>
      <c r="D261" t="str">
        <f>申込一覧表!CO21</f>
        <v/>
      </c>
      <c r="E261">
        <v>0</v>
      </c>
      <c r="F261">
        <v>0</v>
      </c>
      <c r="G261" t="str">
        <f>申込一覧表!DA21</f>
        <v>999:99.99</v>
      </c>
    </row>
    <row r="262" spans="1:7">
      <c r="A262" t="str">
        <f>IF(申込一覧表!O22="","",申込一覧表!BI22)</f>
        <v/>
      </c>
      <c r="B262" t="str">
        <f>申込一覧表!BS22</f>
        <v/>
      </c>
      <c r="C262" t="str">
        <f>申込一覧表!CD22</f>
        <v/>
      </c>
      <c r="D262" t="str">
        <f>申込一覧表!CO22</f>
        <v/>
      </c>
      <c r="E262">
        <v>0</v>
      </c>
      <c r="F262">
        <v>0</v>
      </c>
      <c r="G262" t="str">
        <f>申込一覧表!DA22</f>
        <v>999:99.99</v>
      </c>
    </row>
    <row r="263" spans="1:7">
      <c r="A263" t="str">
        <f>IF(申込一覧表!O23="","",申込一覧表!BI23)</f>
        <v/>
      </c>
      <c r="B263" t="str">
        <f>申込一覧表!BS23</f>
        <v/>
      </c>
      <c r="C263" t="str">
        <f>申込一覧表!CD23</f>
        <v/>
      </c>
      <c r="D263" t="str">
        <f>申込一覧表!CO23</f>
        <v/>
      </c>
      <c r="E263">
        <v>0</v>
      </c>
      <c r="F263">
        <v>0</v>
      </c>
      <c r="G263" t="str">
        <f>申込一覧表!DA23</f>
        <v>999:99.99</v>
      </c>
    </row>
    <row r="264" spans="1:7">
      <c r="A264" t="str">
        <f>IF(申込一覧表!O24="","",申込一覧表!BI24)</f>
        <v/>
      </c>
      <c r="B264" t="str">
        <f>申込一覧表!BS24</f>
        <v/>
      </c>
      <c r="C264" t="str">
        <f>申込一覧表!CD24</f>
        <v/>
      </c>
      <c r="D264" t="str">
        <f>申込一覧表!CO24</f>
        <v/>
      </c>
      <c r="E264">
        <v>0</v>
      </c>
      <c r="F264">
        <v>0</v>
      </c>
      <c r="G264" t="str">
        <f>申込一覧表!DA24</f>
        <v>999:99.99</v>
      </c>
    </row>
    <row r="265" spans="1:7">
      <c r="A265" t="str">
        <f>IF(申込一覧表!O25="","",申込一覧表!BI25)</f>
        <v/>
      </c>
      <c r="B265" t="str">
        <f>申込一覧表!BS25</f>
        <v/>
      </c>
      <c r="C265" t="str">
        <f>申込一覧表!CD25</f>
        <v/>
      </c>
      <c r="D265" t="str">
        <f>申込一覧表!CO25</f>
        <v/>
      </c>
      <c r="E265">
        <v>0</v>
      </c>
      <c r="F265">
        <v>0</v>
      </c>
      <c r="G265" t="str">
        <f>申込一覧表!DA25</f>
        <v>999:99.99</v>
      </c>
    </row>
    <row r="266" spans="1:7">
      <c r="A266" t="str">
        <f>IF(申込一覧表!O26="","",申込一覧表!BI26)</f>
        <v/>
      </c>
      <c r="B266" t="str">
        <f>申込一覧表!BS26</f>
        <v/>
      </c>
      <c r="C266" t="str">
        <f>申込一覧表!CD26</f>
        <v/>
      </c>
      <c r="D266" t="str">
        <f>申込一覧表!CO26</f>
        <v/>
      </c>
      <c r="E266">
        <v>0</v>
      </c>
      <c r="F266">
        <v>0</v>
      </c>
      <c r="G266" t="str">
        <f>申込一覧表!DA26</f>
        <v>999:99.99</v>
      </c>
    </row>
    <row r="267" spans="1:7">
      <c r="A267" t="str">
        <f>IF(申込一覧表!O27="","",申込一覧表!BI27)</f>
        <v/>
      </c>
      <c r="B267" t="str">
        <f>申込一覧表!BS27</f>
        <v/>
      </c>
      <c r="C267" t="str">
        <f>申込一覧表!CD27</f>
        <v/>
      </c>
      <c r="D267" t="str">
        <f>申込一覧表!CO27</f>
        <v/>
      </c>
      <c r="E267">
        <v>0</v>
      </c>
      <c r="F267">
        <v>0</v>
      </c>
      <c r="G267" t="str">
        <f>申込一覧表!DA27</f>
        <v>999:99.99</v>
      </c>
    </row>
    <row r="268" spans="1:7">
      <c r="A268" t="str">
        <f>IF(申込一覧表!O28="","",申込一覧表!BI28)</f>
        <v/>
      </c>
      <c r="B268" t="str">
        <f>申込一覧表!BS28</f>
        <v/>
      </c>
      <c r="C268" t="str">
        <f>申込一覧表!CD28</f>
        <v/>
      </c>
      <c r="D268" t="str">
        <f>申込一覧表!CO28</f>
        <v/>
      </c>
      <c r="E268">
        <v>0</v>
      </c>
      <c r="F268">
        <v>0</v>
      </c>
      <c r="G268" t="str">
        <f>申込一覧表!DA28</f>
        <v>999:99.99</v>
      </c>
    </row>
    <row r="269" spans="1:7">
      <c r="A269" t="str">
        <f>IF(申込一覧表!O29="","",申込一覧表!BI29)</f>
        <v/>
      </c>
      <c r="B269" t="str">
        <f>申込一覧表!BS29</f>
        <v/>
      </c>
      <c r="C269" t="str">
        <f>申込一覧表!CD29</f>
        <v/>
      </c>
      <c r="D269" t="str">
        <f>申込一覧表!CO29</f>
        <v/>
      </c>
      <c r="E269">
        <v>0</v>
      </c>
      <c r="F269">
        <v>0</v>
      </c>
      <c r="G269" t="str">
        <f>申込一覧表!DA29</f>
        <v>999:99.99</v>
      </c>
    </row>
    <row r="270" spans="1:7">
      <c r="A270" t="str">
        <f>IF(申込一覧表!O30="","",申込一覧表!BI30)</f>
        <v/>
      </c>
      <c r="B270" t="str">
        <f>申込一覧表!BS30</f>
        <v/>
      </c>
      <c r="C270" t="str">
        <f>申込一覧表!CD30</f>
        <v/>
      </c>
      <c r="D270" t="str">
        <f>申込一覧表!CO30</f>
        <v/>
      </c>
      <c r="E270">
        <v>0</v>
      </c>
      <c r="F270">
        <v>0</v>
      </c>
      <c r="G270" t="str">
        <f>申込一覧表!DA30</f>
        <v>999:99.99</v>
      </c>
    </row>
    <row r="271" spans="1:7">
      <c r="A271" t="str">
        <f>IF(申込一覧表!O31="","",申込一覧表!BI31)</f>
        <v/>
      </c>
      <c r="B271" t="str">
        <f>申込一覧表!BS31</f>
        <v/>
      </c>
      <c r="C271" t="str">
        <f>申込一覧表!CD31</f>
        <v/>
      </c>
      <c r="D271" t="str">
        <f>申込一覧表!CO31</f>
        <v/>
      </c>
      <c r="E271">
        <v>0</v>
      </c>
      <c r="F271">
        <v>0</v>
      </c>
      <c r="G271" t="str">
        <f>申込一覧表!DA31</f>
        <v>999:99.99</v>
      </c>
    </row>
    <row r="272" spans="1:7">
      <c r="A272" t="str">
        <f>IF(申込一覧表!O32="","",申込一覧表!BI32)</f>
        <v/>
      </c>
      <c r="B272" t="str">
        <f>申込一覧表!BS32</f>
        <v/>
      </c>
      <c r="C272" t="str">
        <f>申込一覧表!CD32</f>
        <v/>
      </c>
      <c r="D272" t="str">
        <f>申込一覧表!CO32</f>
        <v/>
      </c>
      <c r="E272">
        <v>0</v>
      </c>
      <c r="F272">
        <v>0</v>
      </c>
      <c r="G272" t="str">
        <f>申込一覧表!DA32</f>
        <v>999:99.99</v>
      </c>
    </row>
    <row r="273" spans="1:7">
      <c r="A273" t="str">
        <f>IF(申込一覧表!O33="","",申込一覧表!BI33)</f>
        <v/>
      </c>
      <c r="B273" t="str">
        <f>申込一覧表!BS33</f>
        <v/>
      </c>
      <c r="C273" t="str">
        <f>申込一覧表!CD33</f>
        <v/>
      </c>
      <c r="D273" t="str">
        <f>申込一覧表!CO33</f>
        <v/>
      </c>
      <c r="E273">
        <v>0</v>
      </c>
      <c r="F273">
        <v>0</v>
      </c>
      <c r="G273" t="str">
        <f>申込一覧表!DA33</f>
        <v>999:99.99</v>
      </c>
    </row>
    <row r="274" spans="1:7">
      <c r="A274" t="str">
        <f>IF(申込一覧表!O34="","",申込一覧表!BI34)</f>
        <v/>
      </c>
      <c r="B274" t="str">
        <f>申込一覧表!BS34</f>
        <v/>
      </c>
      <c r="C274" t="str">
        <f>申込一覧表!CD34</f>
        <v/>
      </c>
      <c r="D274" t="str">
        <f>申込一覧表!CO34</f>
        <v/>
      </c>
      <c r="E274">
        <v>0</v>
      </c>
      <c r="F274">
        <v>0</v>
      </c>
      <c r="G274" t="str">
        <f>申込一覧表!DA34</f>
        <v>999:99.99</v>
      </c>
    </row>
    <row r="275" spans="1:7">
      <c r="A275" t="str">
        <f>IF(申込一覧表!O35="","",申込一覧表!BI35)</f>
        <v/>
      </c>
      <c r="B275" t="str">
        <f>申込一覧表!BS35</f>
        <v/>
      </c>
      <c r="C275" t="str">
        <f>申込一覧表!CD35</f>
        <v/>
      </c>
      <c r="D275" t="str">
        <f>申込一覧表!CO35</f>
        <v/>
      </c>
      <c r="E275">
        <v>0</v>
      </c>
      <c r="F275">
        <v>0</v>
      </c>
      <c r="G275" t="str">
        <f>申込一覧表!DA35</f>
        <v>999:99.99</v>
      </c>
    </row>
    <row r="276" spans="1:7">
      <c r="A276" t="str">
        <f>IF(申込一覧表!O36="","",申込一覧表!BI36)</f>
        <v/>
      </c>
      <c r="B276" t="str">
        <f>申込一覧表!BS36</f>
        <v/>
      </c>
      <c r="C276" t="str">
        <f>申込一覧表!CD36</f>
        <v/>
      </c>
      <c r="D276" t="str">
        <f>申込一覧表!CO36</f>
        <v/>
      </c>
      <c r="E276">
        <v>0</v>
      </c>
      <c r="F276">
        <v>0</v>
      </c>
      <c r="G276" t="str">
        <f>申込一覧表!DA36</f>
        <v>999:99.99</v>
      </c>
    </row>
    <row r="277" spans="1:7">
      <c r="A277" t="str">
        <f>IF(申込一覧表!O37="","",申込一覧表!BI37)</f>
        <v/>
      </c>
      <c r="B277" t="str">
        <f>申込一覧表!BS37</f>
        <v/>
      </c>
      <c r="C277" t="str">
        <f>申込一覧表!CD37</f>
        <v/>
      </c>
      <c r="D277" t="str">
        <f>申込一覧表!CO37</f>
        <v/>
      </c>
      <c r="E277">
        <v>0</v>
      </c>
      <c r="F277">
        <v>0</v>
      </c>
      <c r="G277" t="str">
        <f>申込一覧表!DA37</f>
        <v>999:99.99</v>
      </c>
    </row>
    <row r="278" spans="1:7">
      <c r="A278" t="str">
        <f>IF(申込一覧表!O38="","",申込一覧表!BI38)</f>
        <v/>
      </c>
      <c r="B278" t="str">
        <f>申込一覧表!BS38</f>
        <v/>
      </c>
      <c r="C278" t="str">
        <f>申込一覧表!CD38</f>
        <v/>
      </c>
      <c r="D278" t="str">
        <f>申込一覧表!CO38</f>
        <v/>
      </c>
      <c r="E278">
        <v>0</v>
      </c>
      <c r="F278">
        <v>0</v>
      </c>
      <c r="G278" t="str">
        <f>申込一覧表!DA38</f>
        <v>999:99.99</v>
      </c>
    </row>
    <row r="279" spans="1:7">
      <c r="A279" t="str">
        <f>IF(申込一覧表!O39="","",申込一覧表!BI39)</f>
        <v/>
      </c>
      <c r="B279" t="str">
        <f>申込一覧表!BS39</f>
        <v/>
      </c>
      <c r="C279" t="str">
        <f>申込一覧表!CD39</f>
        <v/>
      </c>
      <c r="D279" t="str">
        <f>申込一覧表!CO39</f>
        <v/>
      </c>
      <c r="E279">
        <v>0</v>
      </c>
      <c r="F279">
        <v>0</v>
      </c>
      <c r="G279" t="str">
        <f>申込一覧表!DA39</f>
        <v>999:99.99</v>
      </c>
    </row>
    <row r="280" spans="1:7">
      <c r="A280" t="str">
        <f>IF(申込一覧表!O40="","",申込一覧表!BI40)</f>
        <v/>
      </c>
      <c r="B280" t="str">
        <f>申込一覧表!BS40</f>
        <v/>
      </c>
      <c r="C280" t="str">
        <f>申込一覧表!CD40</f>
        <v/>
      </c>
      <c r="D280" t="str">
        <f>申込一覧表!CO40</f>
        <v/>
      </c>
      <c r="E280">
        <v>0</v>
      </c>
      <c r="F280">
        <v>0</v>
      </c>
      <c r="G280" t="str">
        <f>申込一覧表!DA40</f>
        <v>999:99.99</v>
      </c>
    </row>
    <row r="281" spans="1:7">
      <c r="A281" t="str">
        <f>IF(申込一覧表!O41="","",申込一覧表!BI41)</f>
        <v/>
      </c>
      <c r="B281" t="str">
        <f>申込一覧表!BS41</f>
        <v/>
      </c>
      <c r="C281" t="str">
        <f>申込一覧表!CD41</f>
        <v/>
      </c>
      <c r="D281" t="str">
        <f>申込一覧表!CO41</f>
        <v/>
      </c>
      <c r="E281">
        <v>0</v>
      </c>
      <c r="F281">
        <v>0</v>
      </c>
      <c r="G281" t="str">
        <f>申込一覧表!DA41</f>
        <v>999:99.99</v>
      </c>
    </row>
    <row r="282" spans="1:7">
      <c r="A282" t="str">
        <f>IF(申込一覧表!O42="","",申込一覧表!BI42)</f>
        <v/>
      </c>
      <c r="B282" t="str">
        <f>申込一覧表!BS42</f>
        <v/>
      </c>
      <c r="C282" t="str">
        <f>申込一覧表!CD42</f>
        <v/>
      </c>
      <c r="D282" t="str">
        <f>申込一覧表!CO42</f>
        <v/>
      </c>
      <c r="E282">
        <v>0</v>
      </c>
      <c r="F282">
        <v>0</v>
      </c>
      <c r="G282" t="str">
        <f>申込一覧表!DA42</f>
        <v>999:99.99</v>
      </c>
    </row>
    <row r="283" spans="1:7">
      <c r="A283" t="str">
        <f>IF(申込一覧表!O43="","",申込一覧表!BI43)</f>
        <v/>
      </c>
      <c r="B283" t="str">
        <f>申込一覧表!BS43</f>
        <v/>
      </c>
      <c r="C283" t="str">
        <f>申込一覧表!CD43</f>
        <v/>
      </c>
      <c r="D283" t="str">
        <f>申込一覧表!CO43</f>
        <v/>
      </c>
      <c r="E283">
        <v>0</v>
      </c>
      <c r="F283">
        <v>0</v>
      </c>
      <c r="G283" t="str">
        <f>申込一覧表!DA43</f>
        <v>999:99.99</v>
      </c>
    </row>
    <row r="284" spans="1:7">
      <c r="A284" t="str">
        <f>IF(申込一覧表!O44="","",申込一覧表!BI44)</f>
        <v/>
      </c>
      <c r="B284" t="str">
        <f>申込一覧表!BS44</f>
        <v/>
      </c>
      <c r="C284" t="str">
        <f>申込一覧表!CD44</f>
        <v/>
      </c>
      <c r="D284" t="str">
        <f>申込一覧表!CO44</f>
        <v/>
      </c>
      <c r="E284">
        <v>0</v>
      </c>
      <c r="F284">
        <v>0</v>
      </c>
      <c r="G284" t="str">
        <f>申込一覧表!DA44</f>
        <v>999:99.99</v>
      </c>
    </row>
    <row r="285" spans="1:7">
      <c r="A285" t="str">
        <f>IF(申込一覧表!O45="","",申込一覧表!BI45)</f>
        <v/>
      </c>
      <c r="B285" t="str">
        <f>申込一覧表!BS45</f>
        <v/>
      </c>
      <c r="C285" t="str">
        <f>申込一覧表!CD45</f>
        <v/>
      </c>
      <c r="D285" t="str">
        <f>申込一覧表!CO45</f>
        <v/>
      </c>
      <c r="E285">
        <v>0</v>
      </c>
      <c r="F285">
        <v>0</v>
      </c>
      <c r="G285" t="str">
        <f>申込一覧表!DA45</f>
        <v>999:99.99</v>
      </c>
    </row>
    <row r="286" spans="1:7">
      <c r="A286" t="str">
        <f>IF(申込一覧表!O46="","",申込一覧表!BI46)</f>
        <v/>
      </c>
      <c r="B286" t="str">
        <f>申込一覧表!BS46</f>
        <v/>
      </c>
      <c r="C286" t="str">
        <f>申込一覧表!CD46</f>
        <v/>
      </c>
      <c r="D286" t="str">
        <f>申込一覧表!CO46</f>
        <v/>
      </c>
      <c r="E286">
        <v>0</v>
      </c>
      <c r="F286">
        <v>0</v>
      </c>
      <c r="G286" t="str">
        <f>申込一覧表!DA46</f>
        <v>999:99.99</v>
      </c>
    </row>
    <row r="287" spans="1:7">
      <c r="A287" t="str">
        <f>IF(申込一覧表!O47="","",申込一覧表!BI47)</f>
        <v/>
      </c>
      <c r="B287" t="str">
        <f>申込一覧表!BS47</f>
        <v/>
      </c>
      <c r="C287" t="str">
        <f>申込一覧表!CD47</f>
        <v/>
      </c>
      <c r="D287" t="str">
        <f>申込一覧表!CO47</f>
        <v/>
      </c>
      <c r="E287">
        <v>0</v>
      </c>
      <c r="F287">
        <v>0</v>
      </c>
      <c r="G287" t="str">
        <f>申込一覧表!DA47</f>
        <v>999:99.99</v>
      </c>
    </row>
    <row r="288" spans="1:7">
      <c r="A288" t="str">
        <f>IF(申込一覧表!O48="","",申込一覧表!BI48)</f>
        <v/>
      </c>
      <c r="B288" t="str">
        <f>申込一覧表!BS48</f>
        <v/>
      </c>
      <c r="C288" t="str">
        <f>申込一覧表!CD48</f>
        <v/>
      </c>
      <c r="D288" t="str">
        <f>申込一覧表!CO48</f>
        <v/>
      </c>
      <c r="E288">
        <v>0</v>
      </c>
      <c r="F288">
        <v>0</v>
      </c>
      <c r="G288" t="str">
        <f>申込一覧表!DA48</f>
        <v>999:99.99</v>
      </c>
    </row>
    <row r="289" spans="1:7">
      <c r="A289" t="str">
        <f>IF(申込一覧表!O49="","",申込一覧表!BI49)</f>
        <v/>
      </c>
      <c r="B289" t="str">
        <f>申込一覧表!BS49</f>
        <v/>
      </c>
      <c r="C289" t="str">
        <f>申込一覧表!CD49</f>
        <v/>
      </c>
      <c r="D289" t="str">
        <f>申込一覧表!CO49</f>
        <v/>
      </c>
      <c r="E289">
        <v>0</v>
      </c>
      <c r="F289">
        <v>0</v>
      </c>
      <c r="G289" t="str">
        <f>申込一覧表!DA49</f>
        <v>999:99.99</v>
      </c>
    </row>
    <row r="290" spans="1:7">
      <c r="A290" t="str">
        <f>IF(申込一覧表!O50="","",申込一覧表!BI50)</f>
        <v/>
      </c>
      <c r="B290" t="str">
        <f>申込一覧表!BS50</f>
        <v/>
      </c>
      <c r="C290" t="str">
        <f>申込一覧表!CD50</f>
        <v/>
      </c>
      <c r="D290" t="str">
        <f>申込一覧表!CO50</f>
        <v/>
      </c>
      <c r="E290">
        <v>0</v>
      </c>
      <c r="F290">
        <v>0</v>
      </c>
      <c r="G290" t="str">
        <f>申込一覧表!DA50</f>
        <v>999:99.99</v>
      </c>
    </row>
    <row r="291" spans="1:7">
      <c r="A291" t="str">
        <f>IF(申込一覧表!O51="","",申込一覧表!BI51)</f>
        <v/>
      </c>
      <c r="B291" t="str">
        <f>申込一覧表!BS51</f>
        <v/>
      </c>
      <c r="C291" t="str">
        <f>申込一覧表!CD51</f>
        <v/>
      </c>
      <c r="D291" t="str">
        <f>申込一覧表!CO51</f>
        <v/>
      </c>
      <c r="E291">
        <v>0</v>
      </c>
      <c r="F291">
        <v>0</v>
      </c>
      <c r="G291" t="str">
        <f>申込一覧表!DA51</f>
        <v>999:99.99</v>
      </c>
    </row>
    <row r="292" spans="1:7">
      <c r="A292" t="str">
        <f>IF(申込一覧表!O52="","",申込一覧表!BI52)</f>
        <v/>
      </c>
      <c r="B292" t="str">
        <f>申込一覧表!BS52</f>
        <v/>
      </c>
      <c r="C292" t="str">
        <f>申込一覧表!CD52</f>
        <v/>
      </c>
      <c r="D292" t="str">
        <f>申込一覧表!CO52</f>
        <v/>
      </c>
      <c r="E292">
        <v>0</v>
      </c>
      <c r="F292">
        <v>0</v>
      </c>
      <c r="G292" t="str">
        <f>申込一覧表!DA52</f>
        <v>999:99.99</v>
      </c>
    </row>
    <row r="293" spans="1:7">
      <c r="A293" t="str">
        <f>IF(申込一覧表!O53="","",申込一覧表!BI53)</f>
        <v/>
      </c>
      <c r="B293" t="str">
        <f>申込一覧表!BS53</f>
        <v/>
      </c>
      <c r="C293" t="str">
        <f>申込一覧表!CD53</f>
        <v/>
      </c>
      <c r="D293" t="str">
        <f>申込一覧表!CO53</f>
        <v/>
      </c>
      <c r="E293">
        <v>0</v>
      </c>
      <c r="F293">
        <v>0</v>
      </c>
      <c r="G293" t="str">
        <f>申込一覧表!DA53</f>
        <v>999:99.99</v>
      </c>
    </row>
    <row r="294" spans="1:7">
      <c r="A294" t="str">
        <f>IF(申込一覧表!O54="","",申込一覧表!BI54)</f>
        <v/>
      </c>
      <c r="B294" t="str">
        <f>申込一覧表!BS54</f>
        <v/>
      </c>
      <c r="C294" t="str">
        <f>申込一覧表!CD54</f>
        <v/>
      </c>
      <c r="D294" t="str">
        <f>申込一覧表!CO54</f>
        <v/>
      </c>
      <c r="E294">
        <v>0</v>
      </c>
      <c r="F294">
        <v>0</v>
      </c>
      <c r="G294" t="str">
        <f>申込一覧表!DA54</f>
        <v>999:99.99</v>
      </c>
    </row>
    <row r="295" spans="1:7">
      <c r="A295" t="str">
        <f>IF(申込一覧表!O55="","",申込一覧表!BI55)</f>
        <v/>
      </c>
      <c r="B295" t="str">
        <f>申込一覧表!BS55</f>
        <v/>
      </c>
      <c r="C295" t="str">
        <f>申込一覧表!CD55</f>
        <v/>
      </c>
      <c r="D295" t="str">
        <f>申込一覧表!CO55</f>
        <v/>
      </c>
      <c r="E295">
        <v>0</v>
      </c>
      <c r="F295">
        <v>0</v>
      </c>
      <c r="G295" t="str">
        <f>申込一覧表!DA55</f>
        <v>999:99.99</v>
      </c>
    </row>
    <row r="296" spans="1:7">
      <c r="A296" t="str">
        <f>IF(申込一覧表!O56="","",申込一覧表!BI56)</f>
        <v/>
      </c>
      <c r="B296" t="str">
        <f>申込一覧表!BS56</f>
        <v/>
      </c>
      <c r="C296" t="str">
        <f>申込一覧表!CD56</f>
        <v/>
      </c>
      <c r="D296" t="str">
        <f>申込一覧表!CO56</f>
        <v/>
      </c>
      <c r="E296">
        <v>0</v>
      </c>
      <c r="F296">
        <v>0</v>
      </c>
      <c r="G296" t="str">
        <f>申込一覧表!DA56</f>
        <v>999:99.99</v>
      </c>
    </row>
    <row r="297" spans="1:7">
      <c r="A297" t="str">
        <f>IF(申込一覧表!O57="","",申込一覧表!BI57)</f>
        <v/>
      </c>
      <c r="B297" t="str">
        <f>申込一覧表!BS57</f>
        <v/>
      </c>
      <c r="C297" t="str">
        <f>申込一覧表!CD57</f>
        <v/>
      </c>
      <c r="D297" t="str">
        <f>申込一覧表!CO57</f>
        <v/>
      </c>
      <c r="E297">
        <v>0</v>
      </c>
      <c r="F297">
        <v>0</v>
      </c>
      <c r="G297" t="str">
        <f>申込一覧表!DA57</f>
        <v>999:99.99</v>
      </c>
    </row>
    <row r="298" spans="1:7">
      <c r="A298" t="str">
        <f>IF(申込一覧表!O58="","",申込一覧表!BI58)</f>
        <v/>
      </c>
      <c r="B298" t="str">
        <f>申込一覧表!BS58</f>
        <v/>
      </c>
      <c r="C298" t="str">
        <f>申込一覧表!CD58</f>
        <v/>
      </c>
      <c r="D298" t="str">
        <f>申込一覧表!CO58</f>
        <v/>
      </c>
      <c r="E298">
        <v>0</v>
      </c>
      <c r="F298">
        <v>0</v>
      </c>
      <c r="G298" t="str">
        <f>申込一覧表!DA58</f>
        <v>999:99.99</v>
      </c>
    </row>
    <row r="299" spans="1:7">
      <c r="A299" t="str">
        <f>IF(申込一覧表!O59="","",申込一覧表!BI59)</f>
        <v/>
      </c>
      <c r="B299" t="str">
        <f>申込一覧表!BS59</f>
        <v/>
      </c>
      <c r="C299" t="str">
        <f>申込一覧表!CD59</f>
        <v/>
      </c>
      <c r="D299" t="str">
        <f>申込一覧表!CO59</f>
        <v/>
      </c>
      <c r="E299">
        <v>0</v>
      </c>
      <c r="F299">
        <v>0</v>
      </c>
      <c r="G299" t="str">
        <f>申込一覧表!DA59</f>
        <v>999:99.99</v>
      </c>
    </row>
    <row r="300" spans="1:7">
      <c r="A300" t="str">
        <f>IF(申込一覧表!O60="","",申込一覧表!BI60)</f>
        <v/>
      </c>
      <c r="B300" t="str">
        <f>申込一覧表!BS60</f>
        <v/>
      </c>
      <c r="C300" t="str">
        <f>申込一覧表!CD60</f>
        <v/>
      </c>
      <c r="D300" t="str">
        <f>申込一覧表!CO60</f>
        <v/>
      </c>
      <c r="E300">
        <v>0</v>
      </c>
      <c r="F300">
        <v>0</v>
      </c>
      <c r="G300" t="str">
        <f>申込一覧表!DA60</f>
        <v>999:99.99</v>
      </c>
    </row>
    <row r="301" spans="1:7">
      <c r="A301" t="str">
        <f>IF(申込一覧表!O61="","",申込一覧表!BI61)</f>
        <v/>
      </c>
      <c r="B301" t="str">
        <f>申込一覧表!BS61</f>
        <v/>
      </c>
      <c r="C301" t="str">
        <f>申込一覧表!CD61</f>
        <v/>
      </c>
      <c r="D301" t="str">
        <f>申込一覧表!CO61</f>
        <v/>
      </c>
      <c r="E301">
        <v>0</v>
      </c>
      <c r="F301">
        <v>0</v>
      </c>
      <c r="G301" t="str">
        <f>申込一覧表!DA61</f>
        <v>999:99.99</v>
      </c>
    </row>
    <row r="302" spans="1:7">
      <c r="A302" t="str">
        <f>IF(申込一覧表!O62="","",申込一覧表!BI62)</f>
        <v/>
      </c>
      <c r="B302" t="str">
        <f>申込一覧表!BS62</f>
        <v/>
      </c>
      <c r="C302" t="str">
        <f>申込一覧表!CD62</f>
        <v/>
      </c>
      <c r="D302" t="str">
        <f>申込一覧表!CO62</f>
        <v/>
      </c>
      <c r="E302">
        <v>0</v>
      </c>
      <c r="F302">
        <v>0</v>
      </c>
      <c r="G302" t="str">
        <f>申込一覧表!DA62</f>
        <v>999:99.99</v>
      </c>
    </row>
    <row r="303" spans="1:7">
      <c r="A303" t="str">
        <f>IF(申込一覧表!O63="","",申込一覧表!BI63)</f>
        <v/>
      </c>
      <c r="B303" t="str">
        <f>申込一覧表!BS63</f>
        <v/>
      </c>
      <c r="C303" t="str">
        <f>申込一覧表!CD63</f>
        <v/>
      </c>
      <c r="D303" t="str">
        <f>申込一覧表!CO63</f>
        <v/>
      </c>
      <c r="E303">
        <v>0</v>
      </c>
      <c r="F303">
        <v>0</v>
      </c>
      <c r="G303" t="str">
        <f>申込一覧表!DA63</f>
        <v>999:99.99</v>
      </c>
    </row>
    <row r="304" spans="1:7">
      <c r="A304" t="str">
        <f>IF(申込一覧表!O64="","",申込一覧表!BI64)</f>
        <v/>
      </c>
      <c r="B304" t="str">
        <f>申込一覧表!BS64</f>
        <v/>
      </c>
      <c r="C304" t="str">
        <f>申込一覧表!CD64</f>
        <v/>
      </c>
      <c r="D304" t="str">
        <f>申込一覧表!CO64</f>
        <v/>
      </c>
      <c r="E304">
        <v>0</v>
      </c>
      <c r="F304">
        <v>0</v>
      </c>
      <c r="G304" t="str">
        <f>申込一覧表!DA64</f>
        <v>999:99.99</v>
      </c>
    </row>
    <row r="305" spans="1:7">
      <c r="A305" s="118" t="str">
        <f>IF(申込一覧表!O65="","",申込一覧表!BI65)</f>
        <v/>
      </c>
      <c r="B305" s="118" t="str">
        <f>申込一覧表!BS65</f>
        <v/>
      </c>
      <c r="C305" s="118" t="str">
        <f>申込一覧表!CD65</f>
        <v/>
      </c>
      <c r="D305" t="str">
        <f>申込一覧表!CO65</f>
        <v/>
      </c>
      <c r="E305" s="118">
        <v>0</v>
      </c>
      <c r="F305" s="118">
        <v>0</v>
      </c>
      <c r="G305" s="118" t="str">
        <f>申込一覧表!DA65</f>
        <v>999:99.99</v>
      </c>
    </row>
    <row r="306" spans="1:7">
      <c r="C306" s="24"/>
    </row>
    <row r="307" spans="1:7">
      <c r="A307" s="118"/>
      <c r="B307" s="118"/>
      <c r="C307" s="118"/>
      <c r="D307" s="118"/>
      <c r="E307" s="118"/>
      <c r="F307" s="118"/>
      <c r="G307" s="118"/>
    </row>
    <row r="308" spans="1:7">
      <c r="A308" t="str">
        <f>IF(申込一覧表!O68="","",申込一覧表!BI68)</f>
        <v/>
      </c>
      <c r="B308" t="str">
        <f>申込一覧表!BS68</f>
        <v/>
      </c>
      <c r="C308" t="str">
        <f>申込一覧表!CD68</f>
        <v/>
      </c>
      <c r="D308" t="str">
        <f>申込一覧表!CO68</f>
        <v/>
      </c>
      <c r="E308">
        <v>0</v>
      </c>
      <c r="F308">
        <v>5</v>
      </c>
      <c r="G308" t="str">
        <f>申込一覧表!DA68</f>
        <v>999:99.99</v>
      </c>
    </row>
    <row r="309" spans="1:7">
      <c r="A309" t="str">
        <f>IF(申込一覧表!O69="","",申込一覧表!BI69)</f>
        <v/>
      </c>
      <c r="B309" t="str">
        <f>申込一覧表!BS69</f>
        <v/>
      </c>
      <c r="C309" t="str">
        <f>申込一覧表!CD69</f>
        <v/>
      </c>
      <c r="D309" t="str">
        <f>申込一覧表!CO69</f>
        <v/>
      </c>
      <c r="E309">
        <v>0</v>
      </c>
      <c r="F309">
        <v>5</v>
      </c>
      <c r="G309" t="str">
        <f>申込一覧表!DA69</f>
        <v>999:99.99</v>
      </c>
    </row>
    <row r="310" spans="1:7">
      <c r="A310" t="str">
        <f>IF(申込一覧表!O70="","",申込一覧表!BI70)</f>
        <v/>
      </c>
      <c r="B310" t="str">
        <f>申込一覧表!BS70</f>
        <v/>
      </c>
      <c r="C310" t="str">
        <f>申込一覧表!CD70</f>
        <v/>
      </c>
      <c r="D310" t="str">
        <f>申込一覧表!CO70</f>
        <v/>
      </c>
      <c r="E310">
        <v>0</v>
      </c>
      <c r="F310">
        <v>5</v>
      </c>
      <c r="G310" t="str">
        <f>申込一覧表!DA70</f>
        <v>999:99.99</v>
      </c>
    </row>
    <row r="311" spans="1:7">
      <c r="A311" t="str">
        <f>IF(申込一覧表!O71="","",申込一覧表!BI71)</f>
        <v/>
      </c>
      <c r="B311" t="str">
        <f>申込一覧表!BS71</f>
        <v/>
      </c>
      <c r="C311" t="str">
        <f>申込一覧表!CD71</f>
        <v/>
      </c>
      <c r="D311" t="str">
        <f>申込一覧表!CO71</f>
        <v/>
      </c>
      <c r="E311">
        <v>0</v>
      </c>
      <c r="F311">
        <v>5</v>
      </c>
      <c r="G311" t="str">
        <f>申込一覧表!DA71</f>
        <v>999:99.99</v>
      </c>
    </row>
    <row r="312" spans="1:7">
      <c r="A312" t="str">
        <f>IF(申込一覧表!O72="","",申込一覧表!BI72)</f>
        <v/>
      </c>
      <c r="B312" t="str">
        <f>申込一覧表!BS72</f>
        <v/>
      </c>
      <c r="C312" t="str">
        <f>申込一覧表!CD72</f>
        <v/>
      </c>
      <c r="D312" t="str">
        <f>申込一覧表!CO72</f>
        <v/>
      </c>
      <c r="E312">
        <v>0</v>
      </c>
      <c r="F312">
        <v>5</v>
      </c>
      <c r="G312" t="str">
        <f>申込一覧表!DA72</f>
        <v>999:99.99</v>
      </c>
    </row>
    <row r="313" spans="1:7">
      <c r="A313" t="str">
        <f>IF(申込一覧表!O73="","",申込一覧表!BI73)</f>
        <v/>
      </c>
      <c r="B313" t="str">
        <f>申込一覧表!BS73</f>
        <v/>
      </c>
      <c r="C313" t="str">
        <f>申込一覧表!CD73</f>
        <v/>
      </c>
      <c r="D313" t="str">
        <f>申込一覧表!CO73</f>
        <v/>
      </c>
      <c r="E313">
        <v>0</v>
      </c>
      <c r="F313">
        <v>5</v>
      </c>
      <c r="G313" t="str">
        <f>申込一覧表!DA73</f>
        <v>999:99.99</v>
      </c>
    </row>
    <row r="314" spans="1:7">
      <c r="A314" t="str">
        <f>IF(申込一覧表!O74="","",申込一覧表!BI74)</f>
        <v/>
      </c>
      <c r="B314" t="str">
        <f>申込一覧表!BS74</f>
        <v/>
      </c>
      <c r="C314" t="str">
        <f>申込一覧表!CD74</f>
        <v/>
      </c>
      <c r="D314" t="str">
        <f>申込一覧表!CO74</f>
        <v/>
      </c>
      <c r="E314">
        <v>0</v>
      </c>
      <c r="F314">
        <v>5</v>
      </c>
      <c r="G314" t="str">
        <f>申込一覧表!DA74</f>
        <v>999:99.99</v>
      </c>
    </row>
    <row r="315" spans="1:7">
      <c r="A315" t="str">
        <f>IF(申込一覧表!O75="","",申込一覧表!BI75)</f>
        <v/>
      </c>
      <c r="B315" t="str">
        <f>申込一覧表!BS75</f>
        <v/>
      </c>
      <c r="C315" t="str">
        <f>申込一覧表!CD75</f>
        <v/>
      </c>
      <c r="D315" t="str">
        <f>申込一覧表!CO75</f>
        <v/>
      </c>
      <c r="E315">
        <v>0</v>
      </c>
      <c r="F315">
        <v>5</v>
      </c>
      <c r="G315" t="str">
        <f>申込一覧表!DA75</f>
        <v>999:99.99</v>
      </c>
    </row>
    <row r="316" spans="1:7">
      <c r="A316" t="str">
        <f>IF(申込一覧表!O76="","",申込一覧表!BI76)</f>
        <v/>
      </c>
      <c r="B316" t="str">
        <f>申込一覧表!BS76</f>
        <v/>
      </c>
      <c r="C316" t="str">
        <f>申込一覧表!CD76</f>
        <v/>
      </c>
      <c r="D316" t="str">
        <f>申込一覧表!CO76</f>
        <v/>
      </c>
      <c r="E316">
        <v>0</v>
      </c>
      <c r="F316">
        <v>5</v>
      </c>
      <c r="G316" t="str">
        <f>申込一覧表!DA76</f>
        <v>999:99.99</v>
      </c>
    </row>
    <row r="317" spans="1:7">
      <c r="A317" t="str">
        <f>IF(申込一覧表!O77="","",申込一覧表!BI77)</f>
        <v/>
      </c>
      <c r="B317" t="str">
        <f>申込一覧表!BS77</f>
        <v/>
      </c>
      <c r="C317" t="str">
        <f>申込一覧表!CD77</f>
        <v/>
      </c>
      <c r="D317" t="str">
        <f>申込一覧表!CO77</f>
        <v/>
      </c>
      <c r="E317">
        <v>0</v>
      </c>
      <c r="F317">
        <v>5</v>
      </c>
      <c r="G317" t="str">
        <f>申込一覧表!DA77</f>
        <v>999:99.99</v>
      </c>
    </row>
    <row r="318" spans="1:7">
      <c r="A318" t="str">
        <f>IF(申込一覧表!O78="","",申込一覧表!BI78)</f>
        <v/>
      </c>
      <c r="B318" t="str">
        <f>申込一覧表!BS78</f>
        <v/>
      </c>
      <c r="C318" t="str">
        <f>申込一覧表!CD78</f>
        <v/>
      </c>
      <c r="D318" t="str">
        <f>申込一覧表!CO78</f>
        <v/>
      </c>
      <c r="E318">
        <v>0</v>
      </c>
      <c r="F318">
        <v>5</v>
      </c>
      <c r="G318" t="str">
        <f>申込一覧表!DA78</f>
        <v>999:99.99</v>
      </c>
    </row>
    <row r="319" spans="1:7">
      <c r="A319" t="str">
        <f>IF(申込一覧表!O79="","",申込一覧表!BI79)</f>
        <v/>
      </c>
      <c r="B319" t="str">
        <f>申込一覧表!BS79</f>
        <v/>
      </c>
      <c r="C319" t="str">
        <f>申込一覧表!CD79</f>
        <v/>
      </c>
      <c r="D319" t="str">
        <f>申込一覧表!CO79</f>
        <v/>
      </c>
      <c r="E319">
        <v>0</v>
      </c>
      <c r="F319">
        <v>5</v>
      </c>
      <c r="G319" t="str">
        <f>申込一覧表!DA79</f>
        <v>999:99.99</v>
      </c>
    </row>
    <row r="320" spans="1:7">
      <c r="A320" t="str">
        <f>IF(申込一覧表!O80="","",申込一覧表!BI80)</f>
        <v/>
      </c>
      <c r="B320" t="str">
        <f>申込一覧表!BS80</f>
        <v/>
      </c>
      <c r="C320" t="str">
        <f>申込一覧表!CD80</f>
        <v/>
      </c>
      <c r="D320" t="str">
        <f>申込一覧表!CO80</f>
        <v/>
      </c>
      <c r="E320">
        <v>0</v>
      </c>
      <c r="F320">
        <v>5</v>
      </c>
      <c r="G320" t="str">
        <f>申込一覧表!DA80</f>
        <v>999:99.99</v>
      </c>
    </row>
    <row r="321" spans="1:7">
      <c r="A321" t="str">
        <f>IF(申込一覧表!O81="","",申込一覧表!BI81)</f>
        <v/>
      </c>
      <c r="B321" t="str">
        <f>申込一覧表!BS81</f>
        <v/>
      </c>
      <c r="C321" t="str">
        <f>申込一覧表!CD81</f>
        <v/>
      </c>
      <c r="D321" t="str">
        <f>申込一覧表!CO81</f>
        <v/>
      </c>
      <c r="E321">
        <v>0</v>
      </c>
      <c r="F321">
        <v>5</v>
      </c>
      <c r="G321" t="str">
        <f>申込一覧表!DA81</f>
        <v>999:99.99</v>
      </c>
    </row>
    <row r="322" spans="1:7">
      <c r="A322" t="str">
        <f>IF(申込一覧表!O82="","",申込一覧表!BI82)</f>
        <v/>
      </c>
      <c r="B322" t="str">
        <f>申込一覧表!BS82</f>
        <v/>
      </c>
      <c r="C322" t="str">
        <f>申込一覧表!CD82</f>
        <v/>
      </c>
      <c r="D322" t="str">
        <f>申込一覧表!CO82</f>
        <v/>
      </c>
      <c r="E322">
        <v>0</v>
      </c>
      <c r="F322">
        <v>5</v>
      </c>
      <c r="G322" t="str">
        <f>申込一覧表!DA82</f>
        <v>999:99.99</v>
      </c>
    </row>
    <row r="323" spans="1:7">
      <c r="A323" t="str">
        <f>IF(申込一覧表!O83="","",申込一覧表!BI83)</f>
        <v/>
      </c>
      <c r="B323" t="str">
        <f>申込一覧表!BS83</f>
        <v/>
      </c>
      <c r="C323" t="str">
        <f>申込一覧表!CD83</f>
        <v/>
      </c>
      <c r="D323" t="str">
        <f>申込一覧表!CO83</f>
        <v/>
      </c>
      <c r="E323">
        <v>0</v>
      </c>
      <c r="F323">
        <v>5</v>
      </c>
      <c r="G323" t="str">
        <f>申込一覧表!DA83</f>
        <v>999:99.99</v>
      </c>
    </row>
    <row r="324" spans="1:7">
      <c r="A324" t="str">
        <f>IF(申込一覧表!O84="","",申込一覧表!BI84)</f>
        <v/>
      </c>
      <c r="B324" t="str">
        <f>申込一覧表!BS84</f>
        <v/>
      </c>
      <c r="C324" t="str">
        <f>申込一覧表!CD84</f>
        <v/>
      </c>
      <c r="D324" t="str">
        <f>申込一覧表!CO84</f>
        <v/>
      </c>
      <c r="E324">
        <v>0</v>
      </c>
      <c r="F324">
        <v>5</v>
      </c>
      <c r="G324" t="str">
        <f>申込一覧表!DA84</f>
        <v>999:99.99</v>
      </c>
    </row>
    <row r="325" spans="1:7">
      <c r="A325" t="str">
        <f>IF(申込一覧表!O85="","",申込一覧表!BI85)</f>
        <v/>
      </c>
      <c r="B325" t="str">
        <f>申込一覧表!BS85</f>
        <v/>
      </c>
      <c r="C325" t="str">
        <f>申込一覧表!CD85</f>
        <v/>
      </c>
      <c r="D325" t="str">
        <f>申込一覧表!CO85</f>
        <v/>
      </c>
      <c r="E325">
        <v>0</v>
      </c>
      <c r="F325">
        <v>5</v>
      </c>
      <c r="G325" t="str">
        <f>申込一覧表!DA85</f>
        <v>999:99.99</v>
      </c>
    </row>
    <row r="326" spans="1:7">
      <c r="A326" t="str">
        <f>IF(申込一覧表!O86="","",申込一覧表!BI86)</f>
        <v/>
      </c>
      <c r="B326" t="str">
        <f>申込一覧表!BS86</f>
        <v/>
      </c>
      <c r="C326" t="str">
        <f>申込一覧表!CD86</f>
        <v/>
      </c>
      <c r="D326" t="str">
        <f>申込一覧表!CO86</f>
        <v/>
      </c>
      <c r="E326">
        <v>0</v>
      </c>
      <c r="F326">
        <v>5</v>
      </c>
      <c r="G326" t="str">
        <f>申込一覧表!DA86</f>
        <v>999:99.99</v>
      </c>
    </row>
    <row r="327" spans="1:7">
      <c r="A327" t="str">
        <f>IF(申込一覧表!O87="","",申込一覧表!BI87)</f>
        <v/>
      </c>
      <c r="B327" t="str">
        <f>申込一覧表!BS87</f>
        <v/>
      </c>
      <c r="C327" t="str">
        <f>申込一覧表!CD87</f>
        <v/>
      </c>
      <c r="D327" t="str">
        <f>申込一覧表!CO87</f>
        <v/>
      </c>
      <c r="E327">
        <v>0</v>
      </c>
      <c r="F327">
        <v>5</v>
      </c>
      <c r="G327" t="str">
        <f>申込一覧表!DA87</f>
        <v>999:99.99</v>
      </c>
    </row>
    <row r="328" spans="1:7">
      <c r="A328" t="str">
        <f>IF(申込一覧表!O88="","",申込一覧表!BI88)</f>
        <v/>
      </c>
      <c r="B328" t="str">
        <f>申込一覧表!BS88</f>
        <v/>
      </c>
      <c r="C328" t="str">
        <f>申込一覧表!CD88</f>
        <v/>
      </c>
      <c r="D328" t="str">
        <f>申込一覧表!CO88</f>
        <v/>
      </c>
      <c r="E328">
        <v>0</v>
      </c>
      <c r="F328">
        <v>5</v>
      </c>
      <c r="G328" t="str">
        <f>申込一覧表!DA88</f>
        <v>999:99.99</v>
      </c>
    </row>
    <row r="329" spans="1:7">
      <c r="A329" t="str">
        <f>IF(申込一覧表!O89="","",申込一覧表!BI89)</f>
        <v/>
      </c>
      <c r="B329" t="str">
        <f>申込一覧表!BS89</f>
        <v/>
      </c>
      <c r="C329" t="str">
        <f>申込一覧表!CD89</f>
        <v/>
      </c>
      <c r="D329" t="str">
        <f>申込一覧表!CO89</f>
        <v/>
      </c>
      <c r="E329">
        <v>0</v>
      </c>
      <c r="F329">
        <v>5</v>
      </c>
      <c r="G329" t="str">
        <f>申込一覧表!DA89</f>
        <v>999:99.99</v>
      </c>
    </row>
    <row r="330" spans="1:7">
      <c r="A330" t="str">
        <f>IF(申込一覧表!O90="","",申込一覧表!BI90)</f>
        <v/>
      </c>
      <c r="B330" t="str">
        <f>申込一覧表!BS90</f>
        <v/>
      </c>
      <c r="C330" t="str">
        <f>申込一覧表!CD90</f>
        <v/>
      </c>
      <c r="D330" t="str">
        <f>申込一覧表!CO90</f>
        <v/>
      </c>
      <c r="E330">
        <v>0</v>
      </c>
      <c r="F330">
        <v>5</v>
      </c>
      <c r="G330" t="str">
        <f>申込一覧表!DA90</f>
        <v>999:99.99</v>
      </c>
    </row>
    <row r="331" spans="1:7">
      <c r="A331" t="str">
        <f>IF(申込一覧表!O91="","",申込一覧表!BI91)</f>
        <v/>
      </c>
      <c r="B331" t="str">
        <f>申込一覧表!BS91</f>
        <v/>
      </c>
      <c r="C331" t="str">
        <f>申込一覧表!CD91</f>
        <v/>
      </c>
      <c r="D331" t="str">
        <f>申込一覧表!CO91</f>
        <v/>
      </c>
      <c r="E331">
        <v>0</v>
      </c>
      <c r="F331">
        <v>5</v>
      </c>
      <c r="G331" t="str">
        <f>申込一覧表!DA91</f>
        <v>999:99.99</v>
      </c>
    </row>
    <row r="332" spans="1:7">
      <c r="A332" t="str">
        <f>IF(申込一覧表!O92="","",申込一覧表!BI92)</f>
        <v/>
      </c>
      <c r="B332" t="str">
        <f>申込一覧表!BS92</f>
        <v/>
      </c>
      <c r="C332" t="str">
        <f>申込一覧表!CD92</f>
        <v/>
      </c>
      <c r="D332" t="str">
        <f>申込一覧表!CO92</f>
        <v/>
      </c>
      <c r="E332">
        <v>0</v>
      </c>
      <c r="F332">
        <v>5</v>
      </c>
      <c r="G332" t="str">
        <f>申込一覧表!DA92</f>
        <v>999:99.99</v>
      </c>
    </row>
    <row r="333" spans="1:7">
      <c r="A333" t="str">
        <f>IF(申込一覧表!O93="","",申込一覧表!BI93)</f>
        <v/>
      </c>
      <c r="B333" t="str">
        <f>申込一覧表!BS93</f>
        <v/>
      </c>
      <c r="C333" t="str">
        <f>申込一覧表!CD93</f>
        <v/>
      </c>
      <c r="D333" t="str">
        <f>申込一覧表!CO93</f>
        <v/>
      </c>
      <c r="E333">
        <v>0</v>
      </c>
      <c r="F333">
        <v>5</v>
      </c>
      <c r="G333" t="str">
        <f>申込一覧表!DA93</f>
        <v>999:99.99</v>
      </c>
    </row>
    <row r="334" spans="1:7">
      <c r="A334" t="str">
        <f>IF(申込一覧表!O94="","",申込一覧表!BI94)</f>
        <v/>
      </c>
      <c r="B334" t="str">
        <f>申込一覧表!BS94</f>
        <v/>
      </c>
      <c r="C334" t="str">
        <f>申込一覧表!CD94</f>
        <v/>
      </c>
      <c r="D334" t="str">
        <f>申込一覧表!CO94</f>
        <v/>
      </c>
      <c r="E334">
        <v>0</v>
      </c>
      <c r="F334">
        <v>5</v>
      </c>
      <c r="G334" t="str">
        <f>申込一覧表!DA94</f>
        <v>999:99.99</v>
      </c>
    </row>
    <row r="335" spans="1:7">
      <c r="A335" t="str">
        <f>IF(申込一覧表!O95="","",申込一覧表!BI95)</f>
        <v/>
      </c>
      <c r="B335" t="str">
        <f>申込一覧表!BS95</f>
        <v/>
      </c>
      <c r="C335" t="str">
        <f>申込一覧表!CD95</f>
        <v/>
      </c>
      <c r="D335" t="str">
        <f>申込一覧表!CO95</f>
        <v/>
      </c>
      <c r="E335">
        <v>0</v>
      </c>
      <c r="F335">
        <v>5</v>
      </c>
      <c r="G335" t="str">
        <f>申込一覧表!DA95</f>
        <v>999:99.99</v>
      </c>
    </row>
    <row r="336" spans="1:7">
      <c r="A336" t="str">
        <f>IF(申込一覧表!O96="","",申込一覧表!BI96)</f>
        <v/>
      </c>
      <c r="B336" t="str">
        <f>申込一覧表!BS96</f>
        <v/>
      </c>
      <c r="C336" t="str">
        <f>申込一覧表!CD96</f>
        <v/>
      </c>
      <c r="D336" t="str">
        <f>申込一覧表!CO96</f>
        <v/>
      </c>
      <c r="E336">
        <v>0</v>
      </c>
      <c r="F336">
        <v>5</v>
      </c>
      <c r="G336" t="str">
        <f>申込一覧表!DA96</f>
        <v>999:99.99</v>
      </c>
    </row>
    <row r="337" spans="1:7">
      <c r="A337" t="str">
        <f>IF(申込一覧表!O97="","",申込一覧表!BI97)</f>
        <v/>
      </c>
      <c r="B337" t="str">
        <f>申込一覧表!BS97</f>
        <v/>
      </c>
      <c r="C337" t="str">
        <f>申込一覧表!CD97</f>
        <v/>
      </c>
      <c r="D337" t="str">
        <f>申込一覧表!CO97</f>
        <v/>
      </c>
      <c r="E337">
        <v>0</v>
      </c>
      <c r="F337">
        <v>5</v>
      </c>
      <c r="G337" t="str">
        <f>申込一覧表!DA97</f>
        <v>999:99.99</v>
      </c>
    </row>
    <row r="338" spans="1:7">
      <c r="A338" t="str">
        <f>IF(申込一覧表!O98="","",申込一覧表!BI98)</f>
        <v/>
      </c>
      <c r="B338" t="str">
        <f>申込一覧表!BS98</f>
        <v/>
      </c>
      <c r="C338" t="str">
        <f>申込一覧表!CD98</f>
        <v/>
      </c>
      <c r="D338" t="str">
        <f>申込一覧表!CO98</f>
        <v/>
      </c>
      <c r="E338">
        <v>0</v>
      </c>
      <c r="F338">
        <v>5</v>
      </c>
      <c r="G338" t="str">
        <f>申込一覧表!DA98</f>
        <v>999:99.99</v>
      </c>
    </row>
    <row r="339" spans="1:7">
      <c r="A339" t="str">
        <f>IF(申込一覧表!O99="","",申込一覧表!BI99)</f>
        <v/>
      </c>
      <c r="B339" t="str">
        <f>申込一覧表!BS99</f>
        <v/>
      </c>
      <c r="C339" t="str">
        <f>申込一覧表!CD99</f>
        <v/>
      </c>
      <c r="D339" t="str">
        <f>申込一覧表!CO99</f>
        <v/>
      </c>
      <c r="E339">
        <v>0</v>
      </c>
      <c r="F339">
        <v>5</v>
      </c>
      <c r="G339" t="str">
        <f>申込一覧表!DA99</f>
        <v>999:99.99</v>
      </c>
    </row>
    <row r="340" spans="1:7">
      <c r="A340" t="str">
        <f>IF(申込一覧表!O100="","",申込一覧表!BI100)</f>
        <v/>
      </c>
      <c r="B340" t="str">
        <f>申込一覧表!BS100</f>
        <v/>
      </c>
      <c r="C340" t="str">
        <f>申込一覧表!CD100</f>
        <v/>
      </c>
      <c r="D340" t="str">
        <f>申込一覧表!CO100</f>
        <v/>
      </c>
      <c r="E340">
        <v>0</v>
      </c>
      <c r="F340">
        <v>5</v>
      </c>
      <c r="G340" t="str">
        <f>申込一覧表!DA100</f>
        <v>999:99.99</v>
      </c>
    </row>
    <row r="341" spans="1:7">
      <c r="A341" t="str">
        <f>IF(申込一覧表!O101="","",申込一覧表!BI101)</f>
        <v/>
      </c>
      <c r="B341" t="str">
        <f>申込一覧表!BS101</f>
        <v/>
      </c>
      <c r="C341" t="str">
        <f>申込一覧表!CD101</f>
        <v/>
      </c>
      <c r="D341" t="str">
        <f>申込一覧表!CO101</f>
        <v/>
      </c>
      <c r="E341">
        <v>0</v>
      </c>
      <c r="F341">
        <v>5</v>
      </c>
      <c r="G341" t="str">
        <f>申込一覧表!DA101</f>
        <v>999:99.99</v>
      </c>
    </row>
    <row r="342" spans="1:7">
      <c r="A342" t="str">
        <f>IF(申込一覧表!O102="","",申込一覧表!BI102)</f>
        <v/>
      </c>
      <c r="B342" t="str">
        <f>申込一覧表!BS102</f>
        <v/>
      </c>
      <c r="C342" t="str">
        <f>申込一覧表!CD102</f>
        <v/>
      </c>
      <c r="D342" t="str">
        <f>申込一覧表!CO102</f>
        <v/>
      </c>
      <c r="E342">
        <v>0</v>
      </c>
      <c r="F342">
        <v>5</v>
      </c>
      <c r="G342" t="str">
        <f>申込一覧表!DA102</f>
        <v>999:99.99</v>
      </c>
    </row>
    <row r="343" spans="1:7">
      <c r="A343" t="str">
        <f>IF(申込一覧表!O103="","",申込一覧表!BI103)</f>
        <v/>
      </c>
      <c r="B343" t="str">
        <f>申込一覧表!BS103</f>
        <v/>
      </c>
      <c r="C343" t="str">
        <f>申込一覧表!CD103</f>
        <v/>
      </c>
      <c r="D343" t="str">
        <f>申込一覧表!CO103</f>
        <v/>
      </c>
      <c r="E343">
        <v>0</v>
      </c>
      <c r="F343">
        <v>5</v>
      </c>
      <c r="G343" t="str">
        <f>申込一覧表!DA103</f>
        <v>999:99.99</v>
      </c>
    </row>
    <row r="344" spans="1:7">
      <c r="A344" t="str">
        <f>IF(申込一覧表!O104="","",申込一覧表!BI104)</f>
        <v/>
      </c>
      <c r="B344" t="str">
        <f>申込一覧表!BS104</f>
        <v/>
      </c>
      <c r="C344" t="str">
        <f>申込一覧表!CD104</f>
        <v/>
      </c>
      <c r="D344" t="str">
        <f>申込一覧表!CO104</f>
        <v/>
      </c>
      <c r="E344">
        <v>0</v>
      </c>
      <c r="F344">
        <v>5</v>
      </c>
      <c r="G344" t="str">
        <f>申込一覧表!DA104</f>
        <v>999:99.99</v>
      </c>
    </row>
    <row r="345" spans="1:7">
      <c r="A345" t="str">
        <f>IF(申込一覧表!O105="","",申込一覧表!BI105)</f>
        <v/>
      </c>
      <c r="B345" t="str">
        <f>申込一覧表!BS105</f>
        <v/>
      </c>
      <c r="C345" t="str">
        <f>申込一覧表!CD105</f>
        <v/>
      </c>
      <c r="D345" t="str">
        <f>申込一覧表!CO105</f>
        <v/>
      </c>
      <c r="E345">
        <v>0</v>
      </c>
      <c r="F345">
        <v>5</v>
      </c>
      <c r="G345" t="str">
        <f>申込一覧表!DA105</f>
        <v>999:99.99</v>
      </c>
    </row>
    <row r="346" spans="1:7">
      <c r="A346" t="str">
        <f>IF(申込一覧表!O106="","",申込一覧表!BI106)</f>
        <v/>
      </c>
      <c r="B346" t="str">
        <f>申込一覧表!BS106</f>
        <v/>
      </c>
      <c r="C346" t="str">
        <f>申込一覧表!CD106</f>
        <v/>
      </c>
      <c r="D346" t="str">
        <f>申込一覧表!CO106</f>
        <v/>
      </c>
      <c r="E346">
        <v>0</v>
      </c>
      <c r="F346">
        <v>5</v>
      </c>
      <c r="G346" t="str">
        <f>申込一覧表!DA106</f>
        <v>999:99.99</v>
      </c>
    </row>
    <row r="347" spans="1:7">
      <c r="A347" t="str">
        <f>IF(申込一覧表!O107="","",申込一覧表!BI107)</f>
        <v/>
      </c>
      <c r="B347" t="str">
        <f>申込一覧表!BS107</f>
        <v/>
      </c>
      <c r="C347" t="str">
        <f>申込一覧表!CD107</f>
        <v/>
      </c>
      <c r="D347" t="str">
        <f>申込一覧表!CO107</f>
        <v/>
      </c>
      <c r="E347">
        <v>0</v>
      </c>
      <c r="F347">
        <v>5</v>
      </c>
      <c r="G347" t="str">
        <f>申込一覧表!DA107</f>
        <v>999:99.99</v>
      </c>
    </row>
    <row r="348" spans="1:7">
      <c r="A348" t="str">
        <f>IF(申込一覧表!O108="","",申込一覧表!BI108)</f>
        <v/>
      </c>
      <c r="B348" t="str">
        <f>申込一覧表!BS108</f>
        <v/>
      </c>
      <c r="C348" t="str">
        <f>申込一覧表!CD108</f>
        <v/>
      </c>
      <c r="D348" t="str">
        <f>申込一覧表!CO108</f>
        <v/>
      </c>
      <c r="E348">
        <v>0</v>
      </c>
      <c r="F348">
        <v>5</v>
      </c>
      <c r="G348" t="str">
        <f>申込一覧表!DA108</f>
        <v>999:99.99</v>
      </c>
    </row>
    <row r="349" spans="1:7">
      <c r="A349" t="str">
        <f>IF(申込一覧表!O109="","",申込一覧表!BI109)</f>
        <v/>
      </c>
      <c r="B349" t="str">
        <f>申込一覧表!BS109</f>
        <v/>
      </c>
      <c r="C349" t="str">
        <f>申込一覧表!CD109</f>
        <v/>
      </c>
      <c r="D349" t="str">
        <f>申込一覧表!CO109</f>
        <v/>
      </c>
      <c r="E349">
        <v>0</v>
      </c>
      <c r="F349">
        <v>5</v>
      </c>
      <c r="G349" t="str">
        <f>申込一覧表!DA109</f>
        <v>999:99.99</v>
      </c>
    </row>
    <row r="350" spans="1:7">
      <c r="A350" t="str">
        <f>IF(申込一覧表!O110="","",申込一覧表!BI110)</f>
        <v/>
      </c>
      <c r="B350" t="str">
        <f>申込一覧表!BS110</f>
        <v/>
      </c>
      <c r="C350" t="str">
        <f>申込一覧表!CD110</f>
        <v/>
      </c>
      <c r="D350" t="str">
        <f>申込一覧表!CO110</f>
        <v/>
      </c>
      <c r="E350">
        <v>0</v>
      </c>
      <c r="F350">
        <v>5</v>
      </c>
      <c r="G350" t="str">
        <f>申込一覧表!DA110</f>
        <v>999:99.99</v>
      </c>
    </row>
    <row r="351" spans="1:7">
      <c r="A351" t="str">
        <f>IF(申込一覧表!O111="","",申込一覧表!BI111)</f>
        <v/>
      </c>
      <c r="B351" t="str">
        <f>申込一覧表!BS111</f>
        <v/>
      </c>
      <c r="C351" t="str">
        <f>申込一覧表!CD111</f>
        <v/>
      </c>
      <c r="D351" t="str">
        <f>申込一覧表!CO111</f>
        <v/>
      </c>
      <c r="E351">
        <v>0</v>
      </c>
      <c r="F351">
        <v>5</v>
      </c>
      <c r="G351" t="str">
        <f>申込一覧表!DA111</f>
        <v>999:99.99</v>
      </c>
    </row>
    <row r="352" spans="1:7">
      <c r="A352" t="str">
        <f>IF(申込一覧表!O112="","",申込一覧表!BI112)</f>
        <v/>
      </c>
      <c r="B352" t="str">
        <f>申込一覧表!BS112</f>
        <v/>
      </c>
      <c r="C352" t="str">
        <f>申込一覧表!CD112</f>
        <v/>
      </c>
      <c r="D352" t="str">
        <f>申込一覧表!CO112</f>
        <v/>
      </c>
      <c r="E352">
        <v>0</v>
      </c>
      <c r="F352">
        <v>5</v>
      </c>
      <c r="G352" t="str">
        <f>申込一覧表!DA112</f>
        <v>999:99.99</v>
      </c>
    </row>
    <row r="353" spans="1:7">
      <c r="A353" t="str">
        <f>IF(申込一覧表!O113="","",申込一覧表!BI113)</f>
        <v/>
      </c>
      <c r="B353" t="str">
        <f>申込一覧表!BS113</f>
        <v/>
      </c>
      <c r="C353" t="str">
        <f>申込一覧表!CD113</f>
        <v/>
      </c>
      <c r="D353" t="str">
        <f>申込一覧表!CO113</f>
        <v/>
      </c>
      <c r="E353">
        <v>0</v>
      </c>
      <c r="F353">
        <v>5</v>
      </c>
      <c r="G353" t="str">
        <f>申込一覧表!DA113</f>
        <v>999:99.99</v>
      </c>
    </row>
    <row r="354" spans="1:7">
      <c r="A354" t="str">
        <f>IF(申込一覧表!O114="","",申込一覧表!BI114)</f>
        <v/>
      </c>
      <c r="B354" t="str">
        <f>申込一覧表!BS114</f>
        <v/>
      </c>
      <c r="C354" t="str">
        <f>申込一覧表!CD114</f>
        <v/>
      </c>
      <c r="D354" t="str">
        <f>申込一覧表!CO114</f>
        <v/>
      </c>
      <c r="E354">
        <v>0</v>
      </c>
      <c r="F354">
        <v>5</v>
      </c>
      <c r="G354" t="str">
        <f>申込一覧表!DA114</f>
        <v>999:99.99</v>
      </c>
    </row>
    <row r="355" spans="1:7">
      <c r="A355" t="str">
        <f>IF(申込一覧表!O115="","",申込一覧表!BI115)</f>
        <v/>
      </c>
      <c r="B355" t="str">
        <f>申込一覧表!BS115</f>
        <v/>
      </c>
      <c r="C355" t="str">
        <f>申込一覧表!CD115</f>
        <v/>
      </c>
      <c r="D355" t="str">
        <f>申込一覧表!CO115</f>
        <v/>
      </c>
      <c r="E355">
        <v>0</v>
      </c>
      <c r="F355">
        <v>5</v>
      </c>
      <c r="G355" t="str">
        <f>申込一覧表!DA115</f>
        <v>999:99.99</v>
      </c>
    </row>
    <row r="356" spans="1:7">
      <c r="A356" t="str">
        <f>IF(申込一覧表!O116="","",申込一覧表!BI116)</f>
        <v/>
      </c>
      <c r="B356" t="str">
        <f>申込一覧表!BS116</f>
        <v/>
      </c>
      <c r="C356" t="str">
        <f>申込一覧表!CD116</f>
        <v/>
      </c>
      <c r="D356" t="str">
        <f>申込一覧表!CO116</f>
        <v/>
      </c>
      <c r="E356">
        <v>0</v>
      </c>
      <c r="F356">
        <v>5</v>
      </c>
      <c r="G356" t="str">
        <f>申込一覧表!DA116</f>
        <v>999:99.99</v>
      </c>
    </row>
    <row r="357" spans="1:7">
      <c r="A357" t="str">
        <f>IF(申込一覧表!O117="","",申込一覧表!BI117)</f>
        <v/>
      </c>
      <c r="B357" t="str">
        <f>申込一覧表!BS117</f>
        <v/>
      </c>
      <c r="C357" t="str">
        <f>申込一覧表!CD117</f>
        <v/>
      </c>
      <c r="D357" t="str">
        <f>申込一覧表!CO117</f>
        <v/>
      </c>
      <c r="E357">
        <v>0</v>
      </c>
      <c r="F357">
        <v>5</v>
      </c>
      <c r="G357" t="str">
        <f>申込一覧表!DA117</f>
        <v>999:99.99</v>
      </c>
    </row>
    <row r="358" spans="1:7">
      <c r="A358" t="str">
        <f>IF(申込一覧表!O118="","",申込一覧表!BI118)</f>
        <v/>
      </c>
      <c r="B358" t="str">
        <f>申込一覧表!BS118</f>
        <v/>
      </c>
      <c r="C358" t="str">
        <f>申込一覧表!CD118</f>
        <v/>
      </c>
      <c r="D358" t="str">
        <f>申込一覧表!CO118</f>
        <v/>
      </c>
      <c r="E358">
        <v>0</v>
      </c>
      <c r="F358">
        <v>5</v>
      </c>
      <c r="G358" t="str">
        <f>申込一覧表!DA118</f>
        <v>999:99.99</v>
      </c>
    </row>
    <row r="359" spans="1:7">
      <c r="A359" t="str">
        <f>IF(申込一覧表!O119="","",申込一覧表!BI119)</f>
        <v/>
      </c>
      <c r="B359" t="str">
        <f>申込一覧表!BS119</f>
        <v/>
      </c>
      <c r="C359" t="str">
        <f>申込一覧表!CD119</f>
        <v/>
      </c>
      <c r="D359" t="str">
        <f>申込一覧表!CO119</f>
        <v/>
      </c>
      <c r="E359">
        <v>0</v>
      </c>
      <c r="F359">
        <v>5</v>
      </c>
      <c r="G359" t="str">
        <f>申込一覧表!DA119</f>
        <v>999:99.99</v>
      </c>
    </row>
    <row r="360" spans="1:7">
      <c r="A360" t="str">
        <f>IF(申込一覧表!O120="","",申込一覧表!BI120)</f>
        <v/>
      </c>
      <c r="B360" t="str">
        <f>申込一覧表!BS120</f>
        <v/>
      </c>
      <c r="C360" t="str">
        <f>申込一覧表!CD120</f>
        <v/>
      </c>
      <c r="D360" t="str">
        <f>申込一覧表!CO120</f>
        <v/>
      </c>
      <c r="E360">
        <v>0</v>
      </c>
      <c r="F360">
        <v>5</v>
      </c>
      <c r="G360" t="str">
        <f>申込一覧表!DA120</f>
        <v>999:99.99</v>
      </c>
    </row>
    <row r="361" spans="1:7">
      <c r="A361" t="str">
        <f>IF(申込一覧表!O121="","",申込一覧表!BI121)</f>
        <v/>
      </c>
      <c r="B361" t="str">
        <f>申込一覧表!BS121</f>
        <v/>
      </c>
      <c r="C361" t="str">
        <f>申込一覧表!CD121</f>
        <v/>
      </c>
      <c r="D361" t="str">
        <f>申込一覧表!CO121</f>
        <v/>
      </c>
      <c r="E361">
        <v>0</v>
      </c>
      <c r="F361">
        <v>5</v>
      </c>
      <c r="G361" t="str">
        <f>申込一覧表!DA121</f>
        <v>999:99.99</v>
      </c>
    </row>
    <row r="362" spans="1:7">
      <c r="A362" t="str">
        <f>IF(申込一覧表!O122="","",申込一覧表!BI122)</f>
        <v/>
      </c>
      <c r="B362" t="str">
        <f>申込一覧表!BS122</f>
        <v/>
      </c>
      <c r="C362" t="str">
        <f>申込一覧表!CD122</f>
        <v/>
      </c>
      <c r="D362" t="str">
        <f>申込一覧表!CO122</f>
        <v/>
      </c>
      <c r="E362">
        <v>0</v>
      </c>
      <c r="F362">
        <v>5</v>
      </c>
      <c r="G362" t="str">
        <f>申込一覧表!DA122</f>
        <v>999:99.99</v>
      </c>
    </row>
    <row r="363" spans="1:7">
      <c r="A363" t="str">
        <f>IF(申込一覧表!O123="","",申込一覧表!BI123)</f>
        <v/>
      </c>
      <c r="B363" t="str">
        <f>申込一覧表!BS123</f>
        <v/>
      </c>
      <c r="C363" t="str">
        <f>申込一覧表!CD123</f>
        <v/>
      </c>
      <c r="D363" t="str">
        <f>申込一覧表!CO123</f>
        <v/>
      </c>
      <c r="E363">
        <v>0</v>
      </c>
      <c r="F363">
        <v>5</v>
      </c>
      <c r="G363" t="str">
        <f>申込一覧表!DA123</f>
        <v>999:99.99</v>
      </c>
    </row>
    <row r="364" spans="1:7">
      <c r="A364" t="str">
        <f>IF(申込一覧表!O124="","",申込一覧表!BI124)</f>
        <v/>
      </c>
      <c r="B364" t="str">
        <f>申込一覧表!BS124</f>
        <v/>
      </c>
      <c r="C364" t="str">
        <f>申込一覧表!CD124</f>
        <v/>
      </c>
      <c r="D364" t="str">
        <f>申込一覧表!CO124</f>
        <v/>
      </c>
      <c r="E364">
        <v>0</v>
      </c>
      <c r="F364">
        <v>5</v>
      </c>
      <c r="G364" t="str">
        <f>申込一覧表!DA124</f>
        <v>999:99.99</v>
      </c>
    </row>
    <row r="365" spans="1:7">
      <c r="A365" t="str">
        <f>IF(申込一覧表!O125="","",申込一覧表!BI125)</f>
        <v/>
      </c>
      <c r="B365" t="str">
        <f>申込一覧表!BS125</f>
        <v/>
      </c>
      <c r="C365" t="str">
        <f>申込一覧表!CD125</f>
        <v/>
      </c>
      <c r="D365" t="str">
        <f>申込一覧表!CO125</f>
        <v/>
      </c>
      <c r="E365">
        <v>0</v>
      </c>
      <c r="F365">
        <v>5</v>
      </c>
      <c r="G365" t="str">
        <f>申込一覧表!DA125</f>
        <v>999:99.99</v>
      </c>
    </row>
    <row r="366" spans="1:7">
      <c r="A366" t="str">
        <f>IF(申込一覧表!O126="","",申込一覧表!BI126)</f>
        <v/>
      </c>
      <c r="B366" t="str">
        <f>申込一覧表!BS126</f>
        <v/>
      </c>
      <c r="C366" t="str">
        <f>申込一覧表!CD126</f>
        <v/>
      </c>
      <c r="D366" t="str">
        <f>申込一覧表!CO126</f>
        <v/>
      </c>
      <c r="E366">
        <v>0</v>
      </c>
      <c r="F366">
        <v>5</v>
      </c>
      <c r="G366" t="str">
        <f>申込一覧表!DA126</f>
        <v>999:99.99</v>
      </c>
    </row>
    <row r="367" spans="1:7">
      <c r="A367" s="118" t="str">
        <f>IF(申込一覧表!O127="","",申込一覧表!BI127)</f>
        <v/>
      </c>
      <c r="B367" s="118" t="str">
        <f>申込一覧表!BS127</f>
        <v/>
      </c>
      <c r="C367" s="118" t="str">
        <f>申込一覧表!CD127</f>
        <v/>
      </c>
      <c r="D367" t="str">
        <f>申込一覧表!CO127</f>
        <v/>
      </c>
      <c r="E367" s="118">
        <v>0</v>
      </c>
      <c r="F367" s="118">
        <v>5</v>
      </c>
      <c r="G367" s="118" t="str">
        <f>申込一覧表!DA127</f>
        <v>999:99.99</v>
      </c>
    </row>
    <row r="368" spans="1:7">
      <c r="A368" t="str">
        <f>IF(申込一覧表!R6="","",申込一覧表!BI6)</f>
        <v/>
      </c>
      <c r="B368" s="24" t="str">
        <f>申込一覧表!BT6</f>
        <v/>
      </c>
      <c r="C368" s="24" t="str">
        <f>申込一覧表!CE6</f>
        <v/>
      </c>
      <c r="D368" s="24" t="str">
        <f>申込一覧表!CP6</f>
        <v/>
      </c>
      <c r="E368">
        <v>0</v>
      </c>
      <c r="F368">
        <v>0</v>
      </c>
      <c r="G368" t="str">
        <f>申込一覧表!DB6</f>
        <v>999:99.99</v>
      </c>
    </row>
    <row r="369" spans="1:7">
      <c r="A369" t="str">
        <f>IF(申込一覧表!R7="","",申込一覧表!BI7)</f>
        <v/>
      </c>
      <c r="B369" t="str">
        <f>申込一覧表!BT7</f>
        <v/>
      </c>
      <c r="C369" t="str">
        <f>申込一覧表!CE7</f>
        <v/>
      </c>
      <c r="D369" t="str">
        <f>申込一覧表!CP7</f>
        <v/>
      </c>
      <c r="E369">
        <v>0</v>
      </c>
      <c r="F369">
        <v>0</v>
      </c>
      <c r="G369" t="str">
        <f>申込一覧表!DB7</f>
        <v>999:99.99</v>
      </c>
    </row>
    <row r="370" spans="1:7">
      <c r="A370" t="str">
        <f>IF(申込一覧表!R8="","",申込一覧表!BI8)</f>
        <v/>
      </c>
      <c r="B370" t="str">
        <f>申込一覧表!BT8</f>
        <v/>
      </c>
      <c r="C370" t="str">
        <f>申込一覧表!CE8</f>
        <v/>
      </c>
      <c r="D370" t="str">
        <f>申込一覧表!CP8</f>
        <v/>
      </c>
      <c r="E370">
        <v>0</v>
      </c>
      <c r="F370">
        <v>0</v>
      </c>
      <c r="G370" t="str">
        <f>申込一覧表!DB8</f>
        <v>999:99.99</v>
      </c>
    </row>
    <row r="371" spans="1:7">
      <c r="A371" t="str">
        <f>IF(申込一覧表!R9="","",申込一覧表!BI9)</f>
        <v/>
      </c>
      <c r="B371" t="str">
        <f>申込一覧表!BT9</f>
        <v/>
      </c>
      <c r="C371" t="str">
        <f>申込一覧表!CE9</f>
        <v/>
      </c>
      <c r="D371" t="str">
        <f>申込一覧表!CP9</f>
        <v/>
      </c>
      <c r="E371">
        <v>0</v>
      </c>
      <c r="F371">
        <v>0</v>
      </c>
      <c r="G371" t="str">
        <f>申込一覧表!DB9</f>
        <v>999:99.99</v>
      </c>
    </row>
    <row r="372" spans="1:7">
      <c r="A372" t="str">
        <f>IF(申込一覧表!R10="","",申込一覧表!BI10)</f>
        <v/>
      </c>
      <c r="B372" t="str">
        <f>申込一覧表!BT10</f>
        <v/>
      </c>
      <c r="C372" t="str">
        <f>申込一覧表!CE10</f>
        <v/>
      </c>
      <c r="D372" t="str">
        <f>申込一覧表!CP10</f>
        <v/>
      </c>
      <c r="E372">
        <v>0</v>
      </c>
      <c r="F372">
        <v>0</v>
      </c>
      <c r="G372" t="str">
        <f>申込一覧表!DB10</f>
        <v>999:99.99</v>
      </c>
    </row>
    <row r="373" spans="1:7">
      <c r="A373" t="str">
        <f>IF(申込一覧表!R11="","",申込一覧表!BI11)</f>
        <v/>
      </c>
      <c r="B373" t="str">
        <f>申込一覧表!BT11</f>
        <v/>
      </c>
      <c r="C373" t="str">
        <f>申込一覧表!CE11</f>
        <v/>
      </c>
      <c r="D373" t="str">
        <f>申込一覧表!CP11</f>
        <v/>
      </c>
      <c r="E373">
        <v>0</v>
      </c>
      <c r="F373">
        <v>0</v>
      </c>
      <c r="G373" t="str">
        <f>申込一覧表!DB11</f>
        <v>999:99.99</v>
      </c>
    </row>
    <row r="374" spans="1:7">
      <c r="A374" t="str">
        <f>IF(申込一覧表!R12="","",申込一覧表!BI12)</f>
        <v/>
      </c>
      <c r="B374" t="str">
        <f>申込一覧表!BT12</f>
        <v/>
      </c>
      <c r="C374" t="str">
        <f>申込一覧表!CE12</f>
        <v/>
      </c>
      <c r="D374" t="str">
        <f>申込一覧表!CP12</f>
        <v/>
      </c>
      <c r="E374">
        <v>0</v>
      </c>
      <c r="F374">
        <v>0</v>
      </c>
      <c r="G374" t="str">
        <f>申込一覧表!DB12</f>
        <v>999:99.99</v>
      </c>
    </row>
    <row r="375" spans="1:7">
      <c r="A375" t="str">
        <f>IF(申込一覧表!R13="","",申込一覧表!BI13)</f>
        <v/>
      </c>
      <c r="B375" t="str">
        <f>申込一覧表!BT13</f>
        <v/>
      </c>
      <c r="C375" t="str">
        <f>申込一覧表!CE13</f>
        <v/>
      </c>
      <c r="D375" t="str">
        <f>申込一覧表!CP13</f>
        <v/>
      </c>
      <c r="E375">
        <v>0</v>
      </c>
      <c r="F375">
        <v>0</v>
      </c>
      <c r="G375" t="str">
        <f>申込一覧表!DB13</f>
        <v>999:99.99</v>
      </c>
    </row>
    <row r="376" spans="1:7">
      <c r="A376" t="str">
        <f>IF(申込一覧表!R14="","",申込一覧表!BI14)</f>
        <v/>
      </c>
      <c r="B376" t="str">
        <f>申込一覧表!BT14</f>
        <v/>
      </c>
      <c r="C376" t="str">
        <f>申込一覧表!CE14</f>
        <v/>
      </c>
      <c r="D376" t="str">
        <f>申込一覧表!CP14</f>
        <v/>
      </c>
      <c r="E376">
        <v>0</v>
      </c>
      <c r="F376">
        <v>0</v>
      </c>
      <c r="G376" t="str">
        <f>申込一覧表!DB14</f>
        <v>999:99.99</v>
      </c>
    </row>
    <row r="377" spans="1:7">
      <c r="A377" t="str">
        <f>IF(申込一覧表!R15="","",申込一覧表!BI15)</f>
        <v/>
      </c>
      <c r="B377" t="str">
        <f>申込一覧表!BT15</f>
        <v/>
      </c>
      <c r="C377" t="str">
        <f>申込一覧表!CE15</f>
        <v/>
      </c>
      <c r="D377" t="str">
        <f>申込一覧表!CP15</f>
        <v/>
      </c>
      <c r="E377">
        <v>0</v>
      </c>
      <c r="F377">
        <v>0</v>
      </c>
      <c r="G377" t="str">
        <f>申込一覧表!DB15</f>
        <v>999:99.99</v>
      </c>
    </row>
    <row r="378" spans="1:7">
      <c r="A378" t="str">
        <f>IF(申込一覧表!R16="","",申込一覧表!BI16)</f>
        <v/>
      </c>
      <c r="B378" t="str">
        <f>申込一覧表!BT16</f>
        <v/>
      </c>
      <c r="C378" t="str">
        <f>申込一覧表!CE16</f>
        <v/>
      </c>
      <c r="D378" t="str">
        <f>申込一覧表!CP16</f>
        <v/>
      </c>
      <c r="E378">
        <v>0</v>
      </c>
      <c r="F378">
        <v>0</v>
      </c>
      <c r="G378" t="str">
        <f>申込一覧表!DB16</f>
        <v>999:99.99</v>
      </c>
    </row>
    <row r="379" spans="1:7">
      <c r="A379" t="str">
        <f>IF(申込一覧表!R17="","",申込一覧表!BI17)</f>
        <v/>
      </c>
      <c r="B379" t="str">
        <f>申込一覧表!BT17</f>
        <v/>
      </c>
      <c r="C379" t="str">
        <f>申込一覧表!CE17</f>
        <v/>
      </c>
      <c r="D379" t="str">
        <f>申込一覧表!CP17</f>
        <v/>
      </c>
      <c r="E379">
        <v>0</v>
      </c>
      <c r="F379">
        <v>0</v>
      </c>
      <c r="G379" t="str">
        <f>申込一覧表!DB17</f>
        <v>999:99.99</v>
      </c>
    </row>
    <row r="380" spans="1:7">
      <c r="A380" t="str">
        <f>IF(申込一覧表!R18="","",申込一覧表!BI18)</f>
        <v/>
      </c>
      <c r="B380" t="str">
        <f>申込一覧表!BT18</f>
        <v/>
      </c>
      <c r="C380" t="str">
        <f>申込一覧表!CE18</f>
        <v/>
      </c>
      <c r="D380" t="str">
        <f>申込一覧表!CP18</f>
        <v/>
      </c>
      <c r="E380">
        <v>0</v>
      </c>
      <c r="F380">
        <v>0</v>
      </c>
      <c r="G380" t="str">
        <f>申込一覧表!DB18</f>
        <v>999:99.99</v>
      </c>
    </row>
    <row r="381" spans="1:7">
      <c r="A381" t="str">
        <f>IF(申込一覧表!R19="","",申込一覧表!BI19)</f>
        <v/>
      </c>
      <c r="B381" t="str">
        <f>申込一覧表!BT19</f>
        <v/>
      </c>
      <c r="C381" t="str">
        <f>申込一覧表!CE19</f>
        <v/>
      </c>
      <c r="D381" t="str">
        <f>申込一覧表!CP19</f>
        <v/>
      </c>
      <c r="E381">
        <v>0</v>
      </c>
      <c r="F381">
        <v>0</v>
      </c>
      <c r="G381" t="str">
        <f>申込一覧表!DB19</f>
        <v>999:99.99</v>
      </c>
    </row>
    <row r="382" spans="1:7">
      <c r="A382" t="str">
        <f>IF(申込一覧表!R20="","",申込一覧表!BI20)</f>
        <v/>
      </c>
      <c r="B382" t="str">
        <f>申込一覧表!BT20</f>
        <v/>
      </c>
      <c r="C382" t="str">
        <f>申込一覧表!CE20</f>
        <v/>
      </c>
      <c r="D382" t="str">
        <f>申込一覧表!CP20</f>
        <v/>
      </c>
      <c r="E382">
        <v>0</v>
      </c>
      <c r="F382">
        <v>0</v>
      </c>
      <c r="G382" t="str">
        <f>申込一覧表!DB20</f>
        <v>999:99.99</v>
      </c>
    </row>
    <row r="383" spans="1:7">
      <c r="A383" t="str">
        <f>IF(申込一覧表!R21="","",申込一覧表!BI21)</f>
        <v/>
      </c>
      <c r="B383" t="str">
        <f>申込一覧表!BT21</f>
        <v/>
      </c>
      <c r="C383" t="str">
        <f>申込一覧表!CE21</f>
        <v/>
      </c>
      <c r="D383" t="str">
        <f>申込一覧表!CP21</f>
        <v/>
      </c>
      <c r="E383">
        <v>0</v>
      </c>
      <c r="F383">
        <v>0</v>
      </c>
      <c r="G383" t="str">
        <f>申込一覧表!DB21</f>
        <v>999:99.99</v>
      </c>
    </row>
    <row r="384" spans="1:7">
      <c r="A384" t="str">
        <f>IF(申込一覧表!R22="","",申込一覧表!BI22)</f>
        <v/>
      </c>
      <c r="B384" t="str">
        <f>申込一覧表!BT22</f>
        <v/>
      </c>
      <c r="C384" t="str">
        <f>申込一覧表!CE22</f>
        <v/>
      </c>
      <c r="D384" t="str">
        <f>申込一覧表!CP22</f>
        <v/>
      </c>
      <c r="E384">
        <v>0</v>
      </c>
      <c r="F384">
        <v>0</v>
      </c>
      <c r="G384" t="str">
        <f>申込一覧表!DB22</f>
        <v>999:99.99</v>
      </c>
    </row>
    <row r="385" spans="1:7">
      <c r="A385" t="str">
        <f>IF(申込一覧表!R23="","",申込一覧表!BI23)</f>
        <v/>
      </c>
      <c r="B385" t="str">
        <f>申込一覧表!BT23</f>
        <v/>
      </c>
      <c r="C385" t="str">
        <f>申込一覧表!CE23</f>
        <v/>
      </c>
      <c r="D385" t="str">
        <f>申込一覧表!CP23</f>
        <v/>
      </c>
      <c r="E385">
        <v>0</v>
      </c>
      <c r="F385">
        <v>0</v>
      </c>
      <c r="G385" t="str">
        <f>申込一覧表!DB23</f>
        <v>999:99.99</v>
      </c>
    </row>
    <row r="386" spans="1:7">
      <c r="A386" t="str">
        <f>IF(申込一覧表!R24="","",申込一覧表!BI24)</f>
        <v/>
      </c>
      <c r="B386" t="str">
        <f>申込一覧表!BT24</f>
        <v/>
      </c>
      <c r="C386" t="str">
        <f>申込一覧表!CE24</f>
        <v/>
      </c>
      <c r="D386" t="str">
        <f>申込一覧表!CP24</f>
        <v/>
      </c>
      <c r="E386">
        <v>0</v>
      </c>
      <c r="F386">
        <v>0</v>
      </c>
      <c r="G386" t="str">
        <f>申込一覧表!DB24</f>
        <v>999:99.99</v>
      </c>
    </row>
    <row r="387" spans="1:7">
      <c r="A387" t="str">
        <f>IF(申込一覧表!R25="","",申込一覧表!BI25)</f>
        <v/>
      </c>
      <c r="B387" t="str">
        <f>申込一覧表!BT25</f>
        <v/>
      </c>
      <c r="C387" t="str">
        <f>申込一覧表!CE25</f>
        <v/>
      </c>
      <c r="D387" t="str">
        <f>申込一覧表!CP25</f>
        <v/>
      </c>
      <c r="E387">
        <v>0</v>
      </c>
      <c r="F387">
        <v>0</v>
      </c>
      <c r="G387" t="str">
        <f>申込一覧表!DB25</f>
        <v>999:99.99</v>
      </c>
    </row>
    <row r="388" spans="1:7">
      <c r="A388" t="str">
        <f>IF(申込一覧表!R26="","",申込一覧表!BI26)</f>
        <v/>
      </c>
      <c r="B388" t="str">
        <f>申込一覧表!BT26</f>
        <v/>
      </c>
      <c r="C388" t="str">
        <f>申込一覧表!CE26</f>
        <v/>
      </c>
      <c r="D388" t="str">
        <f>申込一覧表!CP26</f>
        <v/>
      </c>
      <c r="E388">
        <v>0</v>
      </c>
      <c r="F388">
        <v>0</v>
      </c>
      <c r="G388" t="str">
        <f>申込一覧表!DB26</f>
        <v>999:99.99</v>
      </c>
    </row>
    <row r="389" spans="1:7">
      <c r="A389" t="str">
        <f>IF(申込一覧表!R27="","",申込一覧表!BI27)</f>
        <v/>
      </c>
      <c r="B389" t="str">
        <f>申込一覧表!BT27</f>
        <v/>
      </c>
      <c r="C389" t="str">
        <f>申込一覧表!CE27</f>
        <v/>
      </c>
      <c r="D389" t="str">
        <f>申込一覧表!CP27</f>
        <v/>
      </c>
      <c r="E389">
        <v>0</v>
      </c>
      <c r="F389">
        <v>0</v>
      </c>
      <c r="G389" t="str">
        <f>申込一覧表!DB27</f>
        <v>999:99.99</v>
      </c>
    </row>
    <row r="390" spans="1:7">
      <c r="A390" t="str">
        <f>IF(申込一覧表!R28="","",申込一覧表!BI28)</f>
        <v/>
      </c>
      <c r="B390" t="str">
        <f>申込一覧表!BT28</f>
        <v/>
      </c>
      <c r="C390" t="str">
        <f>申込一覧表!CE28</f>
        <v/>
      </c>
      <c r="D390" t="str">
        <f>申込一覧表!CP28</f>
        <v/>
      </c>
      <c r="E390">
        <v>0</v>
      </c>
      <c r="F390">
        <v>0</v>
      </c>
      <c r="G390" t="str">
        <f>申込一覧表!DB28</f>
        <v>999:99.99</v>
      </c>
    </row>
    <row r="391" spans="1:7">
      <c r="A391" t="str">
        <f>IF(申込一覧表!R29="","",申込一覧表!BI29)</f>
        <v/>
      </c>
      <c r="B391" t="str">
        <f>申込一覧表!BT29</f>
        <v/>
      </c>
      <c r="C391" t="str">
        <f>申込一覧表!CE29</f>
        <v/>
      </c>
      <c r="D391" t="str">
        <f>申込一覧表!CP29</f>
        <v/>
      </c>
      <c r="E391">
        <v>0</v>
      </c>
      <c r="F391">
        <v>0</v>
      </c>
      <c r="G391" t="str">
        <f>申込一覧表!DB29</f>
        <v>999:99.99</v>
      </c>
    </row>
    <row r="392" spans="1:7">
      <c r="A392" t="str">
        <f>IF(申込一覧表!R30="","",申込一覧表!BI30)</f>
        <v/>
      </c>
      <c r="B392" t="str">
        <f>申込一覧表!BT30</f>
        <v/>
      </c>
      <c r="C392" t="str">
        <f>申込一覧表!CE30</f>
        <v/>
      </c>
      <c r="D392" t="str">
        <f>申込一覧表!CP30</f>
        <v/>
      </c>
      <c r="E392">
        <v>0</v>
      </c>
      <c r="F392">
        <v>0</v>
      </c>
      <c r="G392" t="str">
        <f>申込一覧表!DB30</f>
        <v>999:99.99</v>
      </c>
    </row>
    <row r="393" spans="1:7">
      <c r="A393" t="str">
        <f>IF(申込一覧表!R31="","",申込一覧表!BI31)</f>
        <v/>
      </c>
      <c r="B393" t="str">
        <f>申込一覧表!BT31</f>
        <v/>
      </c>
      <c r="C393" t="str">
        <f>申込一覧表!CE31</f>
        <v/>
      </c>
      <c r="D393" t="str">
        <f>申込一覧表!CP31</f>
        <v/>
      </c>
      <c r="E393">
        <v>0</v>
      </c>
      <c r="F393">
        <v>0</v>
      </c>
      <c r="G393" t="str">
        <f>申込一覧表!DB31</f>
        <v>999:99.99</v>
      </c>
    </row>
    <row r="394" spans="1:7">
      <c r="A394" t="str">
        <f>IF(申込一覧表!R32="","",申込一覧表!BI32)</f>
        <v/>
      </c>
      <c r="B394" t="str">
        <f>申込一覧表!BT32</f>
        <v/>
      </c>
      <c r="C394" t="str">
        <f>申込一覧表!CE32</f>
        <v/>
      </c>
      <c r="D394" t="str">
        <f>申込一覧表!CP32</f>
        <v/>
      </c>
      <c r="E394">
        <v>0</v>
      </c>
      <c r="F394">
        <v>0</v>
      </c>
      <c r="G394" t="str">
        <f>申込一覧表!DB32</f>
        <v>999:99.99</v>
      </c>
    </row>
    <row r="395" spans="1:7">
      <c r="A395" t="str">
        <f>IF(申込一覧表!R33="","",申込一覧表!BI33)</f>
        <v/>
      </c>
      <c r="B395" t="str">
        <f>申込一覧表!BT33</f>
        <v/>
      </c>
      <c r="C395" t="str">
        <f>申込一覧表!CE33</f>
        <v/>
      </c>
      <c r="D395" t="str">
        <f>申込一覧表!CP33</f>
        <v/>
      </c>
      <c r="E395">
        <v>0</v>
      </c>
      <c r="F395">
        <v>0</v>
      </c>
      <c r="G395" t="str">
        <f>申込一覧表!DB33</f>
        <v>999:99.99</v>
      </c>
    </row>
    <row r="396" spans="1:7">
      <c r="A396" t="str">
        <f>IF(申込一覧表!R34="","",申込一覧表!BI34)</f>
        <v/>
      </c>
      <c r="B396" t="str">
        <f>申込一覧表!BT34</f>
        <v/>
      </c>
      <c r="C396" t="str">
        <f>申込一覧表!CE34</f>
        <v/>
      </c>
      <c r="D396" t="str">
        <f>申込一覧表!CP34</f>
        <v/>
      </c>
      <c r="E396">
        <v>0</v>
      </c>
      <c r="F396">
        <v>0</v>
      </c>
      <c r="G396" t="str">
        <f>申込一覧表!DB34</f>
        <v>999:99.99</v>
      </c>
    </row>
    <row r="397" spans="1:7">
      <c r="A397" t="str">
        <f>IF(申込一覧表!R35="","",申込一覧表!BI35)</f>
        <v/>
      </c>
      <c r="B397" t="str">
        <f>申込一覧表!BT35</f>
        <v/>
      </c>
      <c r="C397" t="str">
        <f>申込一覧表!CE35</f>
        <v/>
      </c>
      <c r="D397" t="str">
        <f>申込一覧表!CP35</f>
        <v/>
      </c>
      <c r="E397">
        <v>0</v>
      </c>
      <c r="F397">
        <v>0</v>
      </c>
      <c r="G397" t="str">
        <f>申込一覧表!DB35</f>
        <v>999:99.99</v>
      </c>
    </row>
    <row r="398" spans="1:7">
      <c r="A398" t="str">
        <f>IF(申込一覧表!R36="","",申込一覧表!BI36)</f>
        <v/>
      </c>
      <c r="B398" t="str">
        <f>申込一覧表!BT36</f>
        <v/>
      </c>
      <c r="C398" t="str">
        <f>申込一覧表!CE36</f>
        <v/>
      </c>
      <c r="D398" t="str">
        <f>申込一覧表!CP36</f>
        <v/>
      </c>
      <c r="E398">
        <v>0</v>
      </c>
      <c r="F398">
        <v>0</v>
      </c>
      <c r="G398" t="str">
        <f>申込一覧表!DB36</f>
        <v>999:99.99</v>
      </c>
    </row>
    <row r="399" spans="1:7">
      <c r="A399" t="str">
        <f>IF(申込一覧表!R37="","",申込一覧表!BI37)</f>
        <v/>
      </c>
      <c r="B399" t="str">
        <f>申込一覧表!BT37</f>
        <v/>
      </c>
      <c r="C399" t="str">
        <f>申込一覧表!CE37</f>
        <v/>
      </c>
      <c r="D399" t="str">
        <f>申込一覧表!CP37</f>
        <v/>
      </c>
      <c r="E399">
        <v>0</v>
      </c>
      <c r="F399">
        <v>0</v>
      </c>
      <c r="G399" t="str">
        <f>申込一覧表!DB37</f>
        <v>999:99.99</v>
      </c>
    </row>
    <row r="400" spans="1:7">
      <c r="A400" t="str">
        <f>IF(申込一覧表!R38="","",申込一覧表!BI38)</f>
        <v/>
      </c>
      <c r="B400" t="str">
        <f>申込一覧表!BT38</f>
        <v/>
      </c>
      <c r="C400" t="str">
        <f>申込一覧表!CE38</f>
        <v/>
      </c>
      <c r="D400" t="str">
        <f>申込一覧表!CP38</f>
        <v/>
      </c>
      <c r="E400">
        <v>0</v>
      </c>
      <c r="F400">
        <v>0</v>
      </c>
      <c r="G400" t="str">
        <f>申込一覧表!DB38</f>
        <v>999:99.99</v>
      </c>
    </row>
    <row r="401" spans="1:7">
      <c r="A401" t="str">
        <f>IF(申込一覧表!R39="","",申込一覧表!BI39)</f>
        <v/>
      </c>
      <c r="B401" t="str">
        <f>申込一覧表!BT39</f>
        <v/>
      </c>
      <c r="C401" t="str">
        <f>申込一覧表!CE39</f>
        <v/>
      </c>
      <c r="D401" t="str">
        <f>申込一覧表!CP39</f>
        <v/>
      </c>
      <c r="E401">
        <v>0</v>
      </c>
      <c r="F401">
        <v>0</v>
      </c>
      <c r="G401" t="str">
        <f>申込一覧表!DB39</f>
        <v>999:99.99</v>
      </c>
    </row>
    <row r="402" spans="1:7">
      <c r="A402" t="str">
        <f>IF(申込一覧表!R40="","",申込一覧表!BI40)</f>
        <v/>
      </c>
      <c r="B402" t="str">
        <f>申込一覧表!BT40</f>
        <v/>
      </c>
      <c r="C402" t="str">
        <f>申込一覧表!CE40</f>
        <v/>
      </c>
      <c r="D402" t="str">
        <f>申込一覧表!CP40</f>
        <v/>
      </c>
      <c r="E402">
        <v>0</v>
      </c>
      <c r="F402">
        <v>0</v>
      </c>
      <c r="G402" t="str">
        <f>申込一覧表!DB40</f>
        <v>999:99.99</v>
      </c>
    </row>
    <row r="403" spans="1:7">
      <c r="A403" t="str">
        <f>IF(申込一覧表!R41="","",申込一覧表!BI41)</f>
        <v/>
      </c>
      <c r="B403" t="str">
        <f>申込一覧表!BT41</f>
        <v/>
      </c>
      <c r="C403" t="str">
        <f>申込一覧表!CE41</f>
        <v/>
      </c>
      <c r="D403" t="str">
        <f>申込一覧表!CP41</f>
        <v/>
      </c>
      <c r="E403">
        <v>0</v>
      </c>
      <c r="F403">
        <v>0</v>
      </c>
      <c r="G403" t="str">
        <f>申込一覧表!DB41</f>
        <v>999:99.99</v>
      </c>
    </row>
    <row r="404" spans="1:7">
      <c r="A404" t="str">
        <f>IF(申込一覧表!R42="","",申込一覧表!BI42)</f>
        <v/>
      </c>
      <c r="B404" t="str">
        <f>申込一覧表!BT42</f>
        <v/>
      </c>
      <c r="C404" t="str">
        <f>申込一覧表!CE42</f>
        <v/>
      </c>
      <c r="D404" t="str">
        <f>申込一覧表!CP42</f>
        <v/>
      </c>
      <c r="E404">
        <v>0</v>
      </c>
      <c r="F404">
        <v>0</v>
      </c>
      <c r="G404" t="str">
        <f>申込一覧表!DB42</f>
        <v>999:99.99</v>
      </c>
    </row>
    <row r="405" spans="1:7">
      <c r="A405" t="str">
        <f>IF(申込一覧表!R43="","",申込一覧表!BI43)</f>
        <v/>
      </c>
      <c r="B405" t="str">
        <f>申込一覧表!BT43</f>
        <v/>
      </c>
      <c r="C405" t="str">
        <f>申込一覧表!CE43</f>
        <v/>
      </c>
      <c r="D405" t="str">
        <f>申込一覧表!CP43</f>
        <v/>
      </c>
      <c r="E405">
        <v>0</v>
      </c>
      <c r="F405">
        <v>0</v>
      </c>
      <c r="G405" t="str">
        <f>申込一覧表!DB43</f>
        <v>999:99.99</v>
      </c>
    </row>
    <row r="406" spans="1:7">
      <c r="A406" t="str">
        <f>IF(申込一覧表!R44="","",申込一覧表!BI44)</f>
        <v/>
      </c>
      <c r="B406" t="str">
        <f>申込一覧表!BT44</f>
        <v/>
      </c>
      <c r="C406" t="str">
        <f>申込一覧表!CE44</f>
        <v/>
      </c>
      <c r="D406" t="str">
        <f>申込一覧表!CP44</f>
        <v/>
      </c>
      <c r="E406">
        <v>0</v>
      </c>
      <c r="F406">
        <v>0</v>
      </c>
      <c r="G406" t="str">
        <f>申込一覧表!DB44</f>
        <v>999:99.99</v>
      </c>
    </row>
    <row r="407" spans="1:7">
      <c r="A407" t="str">
        <f>IF(申込一覧表!R45="","",申込一覧表!BI45)</f>
        <v/>
      </c>
      <c r="B407" t="str">
        <f>申込一覧表!BT45</f>
        <v/>
      </c>
      <c r="C407" t="str">
        <f>申込一覧表!CE45</f>
        <v/>
      </c>
      <c r="D407" t="str">
        <f>申込一覧表!CP45</f>
        <v/>
      </c>
      <c r="E407">
        <v>0</v>
      </c>
      <c r="F407">
        <v>0</v>
      </c>
      <c r="G407" t="str">
        <f>申込一覧表!DB45</f>
        <v>999:99.99</v>
      </c>
    </row>
    <row r="408" spans="1:7">
      <c r="A408" t="str">
        <f>IF(申込一覧表!R46="","",申込一覧表!BI46)</f>
        <v/>
      </c>
      <c r="B408" t="str">
        <f>申込一覧表!BT46</f>
        <v/>
      </c>
      <c r="C408" t="str">
        <f>申込一覧表!CE46</f>
        <v/>
      </c>
      <c r="D408" t="str">
        <f>申込一覧表!CP46</f>
        <v/>
      </c>
      <c r="E408">
        <v>0</v>
      </c>
      <c r="F408">
        <v>0</v>
      </c>
      <c r="G408" t="str">
        <f>申込一覧表!DB46</f>
        <v>999:99.99</v>
      </c>
    </row>
    <row r="409" spans="1:7">
      <c r="A409" t="str">
        <f>IF(申込一覧表!R47="","",申込一覧表!BI47)</f>
        <v/>
      </c>
      <c r="B409" t="str">
        <f>申込一覧表!BT47</f>
        <v/>
      </c>
      <c r="C409" t="str">
        <f>申込一覧表!CE47</f>
        <v/>
      </c>
      <c r="D409" t="str">
        <f>申込一覧表!CP47</f>
        <v/>
      </c>
      <c r="E409">
        <v>0</v>
      </c>
      <c r="F409">
        <v>0</v>
      </c>
      <c r="G409" t="str">
        <f>申込一覧表!DB47</f>
        <v>999:99.99</v>
      </c>
    </row>
    <row r="410" spans="1:7">
      <c r="A410" t="str">
        <f>IF(申込一覧表!R48="","",申込一覧表!BI48)</f>
        <v/>
      </c>
      <c r="B410" t="str">
        <f>申込一覧表!BT48</f>
        <v/>
      </c>
      <c r="C410" t="str">
        <f>申込一覧表!CE48</f>
        <v/>
      </c>
      <c r="D410" t="str">
        <f>申込一覧表!CP48</f>
        <v/>
      </c>
      <c r="E410">
        <v>0</v>
      </c>
      <c r="F410">
        <v>0</v>
      </c>
      <c r="G410" t="str">
        <f>申込一覧表!DB48</f>
        <v>999:99.99</v>
      </c>
    </row>
    <row r="411" spans="1:7">
      <c r="A411" t="str">
        <f>IF(申込一覧表!R49="","",申込一覧表!BI49)</f>
        <v/>
      </c>
      <c r="B411" t="str">
        <f>申込一覧表!BT49</f>
        <v/>
      </c>
      <c r="C411" t="str">
        <f>申込一覧表!CE49</f>
        <v/>
      </c>
      <c r="D411" t="str">
        <f>申込一覧表!CP49</f>
        <v/>
      </c>
      <c r="E411">
        <v>0</v>
      </c>
      <c r="F411">
        <v>0</v>
      </c>
      <c r="G411" t="str">
        <f>申込一覧表!DB49</f>
        <v>999:99.99</v>
      </c>
    </row>
    <row r="412" spans="1:7">
      <c r="A412" t="str">
        <f>IF(申込一覧表!R50="","",申込一覧表!BI50)</f>
        <v/>
      </c>
      <c r="B412" t="str">
        <f>申込一覧表!BT50</f>
        <v/>
      </c>
      <c r="C412" t="str">
        <f>申込一覧表!CE50</f>
        <v/>
      </c>
      <c r="D412" t="str">
        <f>申込一覧表!CP50</f>
        <v/>
      </c>
      <c r="E412">
        <v>0</v>
      </c>
      <c r="F412">
        <v>0</v>
      </c>
      <c r="G412" t="str">
        <f>申込一覧表!DB50</f>
        <v>999:99.99</v>
      </c>
    </row>
    <row r="413" spans="1:7">
      <c r="A413" t="str">
        <f>IF(申込一覧表!R51="","",申込一覧表!BI51)</f>
        <v/>
      </c>
      <c r="B413" t="str">
        <f>申込一覧表!BT51</f>
        <v/>
      </c>
      <c r="C413" t="str">
        <f>申込一覧表!CE51</f>
        <v/>
      </c>
      <c r="D413" t="str">
        <f>申込一覧表!CP51</f>
        <v/>
      </c>
      <c r="E413">
        <v>0</v>
      </c>
      <c r="F413">
        <v>0</v>
      </c>
      <c r="G413" t="str">
        <f>申込一覧表!DB51</f>
        <v>999:99.99</v>
      </c>
    </row>
    <row r="414" spans="1:7">
      <c r="A414" t="str">
        <f>IF(申込一覧表!R52="","",申込一覧表!BI52)</f>
        <v/>
      </c>
      <c r="B414" t="str">
        <f>申込一覧表!BT52</f>
        <v/>
      </c>
      <c r="C414" t="str">
        <f>申込一覧表!CE52</f>
        <v/>
      </c>
      <c r="D414" t="str">
        <f>申込一覧表!CP52</f>
        <v/>
      </c>
      <c r="E414">
        <v>0</v>
      </c>
      <c r="F414">
        <v>0</v>
      </c>
      <c r="G414" t="str">
        <f>申込一覧表!DB52</f>
        <v>999:99.99</v>
      </c>
    </row>
    <row r="415" spans="1:7">
      <c r="A415" t="str">
        <f>IF(申込一覧表!R53="","",申込一覧表!BI53)</f>
        <v/>
      </c>
      <c r="B415" t="str">
        <f>申込一覧表!BT53</f>
        <v/>
      </c>
      <c r="C415" t="str">
        <f>申込一覧表!CE53</f>
        <v/>
      </c>
      <c r="D415" t="str">
        <f>申込一覧表!CP53</f>
        <v/>
      </c>
      <c r="E415">
        <v>0</v>
      </c>
      <c r="F415">
        <v>0</v>
      </c>
      <c r="G415" t="str">
        <f>申込一覧表!DB53</f>
        <v>999:99.99</v>
      </c>
    </row>
    <row r="416" spans="1:7">
      <c r="A416" t="str">
        <f>IF(申込一覧表!R54="","",申込一覧表!BI54)</f>
        <v/>
      </c>
      <c r="B416" t="str">
        <f>申込一覧表!BT54</f>
        <v/>
      </c>
      <c r="C416" t="str">
        <f>申込一覧表!CE54</f>
        <v/>
      </c>
      <c r="D416" t="str">
        <f>申込一覧表!CP54</f>
        <v/>
      </c>
      <c r="E416">
        <v>0</v>
      </c>
      <c r="F416">
        <v>0</v>
      </c>
      <c r="G416" t="str">
        <f>申込一覧表!DB54</f>
        <v>999:99.99</v>
      </c>
    </row>
    <row r="417" spans="1:7">
      <c r="A417" t="str">
        <f>IF(申込一覧表!R55="","",申込一覧表!BI55)</f>
        <v/>
      </c>
      <c r="B417" t="str">
        <f>申込一覧表!BT55</f>
        <v/>
      </c>
      <c r="C417" t="str">
        <f>申込一覧表!CE55</f>
        <v/>
      </c>
      <c r="D417" t="str">
        <f>申込一覧表!CP55</f>
        <v/>
      </c>
      <c r="E417">
        <v>0</v>
      </c>
      <c r="F417">
        <v>0</v>
      </c>
      <c r="G417" t="str">
        <f>申込一覧表!DB55</f>
        <v>999:99.99</v>
      </c>
    </row>
    <row r="418" spans="1:7">
      <c r="A418" t="str">
        <f>IF(申込一覧表!R56="","",申込一覧表!BI56)</f>
        <v/>
      </c>
      <c r="B418" t="str">
        <f>申込一覧表!BT56</f>
        <v/>
      </c>
      <c r="C418" t="str">
        <f>申込一覧表!CE56</f>
        <v/>
      </c>
      <c r="D418" t="str">
        <f>申込一覧表!CP56</f>
        <v/>
      </c>
      <c r="E418">
        <v>0</v>
      </c>
      <c r="F418">
        <v>0</v>
      </c>
      <c r="G418" t="str">
        <f>申込一覧表!DB56</f>
        <v>999:99.99</v>
      </c>
    </row>
    <row r="419" spans="1:7">
      <c r="A419" t="str">
        <f>IF(申込一覧表!R57="","",申込一覧表!BI57)</f>
        <v/>
      </c>
      <c r="B419" t="str">
        <f>申込一覧表!BT57</f>
        <v/>
      </c>
      <c r="C419" t="str">
        <f>申込一覧表!CE57</f>
        <v/>
      </c>
      <c r="D419" t="str">
        <f>申込一覧表!CP57</f>
        <v/>
      </c>
      <c r="E419">
        <v>0</v>
      </c>
      <c r="F419">
        <v>0</v>
      </c>
      <c r="G419" t="str">
        <f>申込一覧表!DB57</f>
        <v>999:99.99</v>
      </c>
    </row>
    <row r="420" spans="1:7">
      <c r="A420" t="str">
        <f>IF(申込一覧表!R58="","",申込一覧表!BI58)</f>
        <v/>
      </c>
      <c r="B420" t="str">
        <f>申込一覧表!BT58</f>
        <v/>
      </c>
      <c r="C420" t="str">
        <f>申込一覧表!CE58</f>
        <v/>
      </c>
      <c r="D420" t="str">
        <f>申込一覧表!CP58</f>
        <v/>
      </c>
      <c r="E420">
        <v>0</v>
      </c>
      <c r="F420">
        <v>0</v>
      </c>
      <c r="G420" t="str">
        <f>申込一覧表!DB58</f>
        <v>999:99.99</v>
      </c>
    </row>
    <row r="421" spans="1:7">
      <c r="A421" t="str">
        <f>IF(申込一覧表!R59="","",申込一覧表!BI59)</f>
        <v/>
      </c>
      <c r="B421" t="str">
        <f>申込一覧表!BT59</f>
        <v/>
      </c>
      <c r="C421" t="str">
        <f>申込一覧表!CE59</f>
        <v/>
      </c>
      <c r="D421" t="str">
        <f>申込一覧表!CP59</f>
        <v/>
      </c>
      <c r="E421">
        <v>0</v>
      </c>
      <c r="F421">
        <v>0</v>
      </c>
      <c r="G421" t="str">
        <f>申込一覧表!DB59</f>
        <v>999:99.99</v>
      </c>
    </row>
    <row r="422" spans="1:7">
      <c r="A422" t="str">
        <f>IF(申込一覧表!R60="","",申込一覧表!BI60)</f>
        <v/>
      </c>
      <c r="B422" t="str">
        <f>申込一覧表!BT60</f>
        <v/>
      </c>
      <c r="C422" t="str">
        <f>申込一覧表!CE60</f>
        <v/>
      </c>
      <c r="D422" t="str">
        <f>申込一覧表!CP60</f>
        <v/>
      </c>
      <c r="E422">
        <v>0</v>
      </c>
      <c r="F422">
        <v>0</v>
      </c>
      <c r="G422" t="str">
        <f>申込一覧表!DB60</f>
        <v>999:99.99</v>
      </c>
    </row>
    <row r="423" spans="1:7">
      <c r="A423" t="str">
        <f>IF(申込一覧表!R61="","",申込一覧表!BI61)</f>
        <v/>
      </c>
      <c r="B423" t="str">
        <f>申込一覧表!BT61</f>
        <v/>
      </c>
      <c r="C423" t="str">
        <f>申込一覧表!CE61</f>
        <v/>
      </c>
      <c r="D423" t="str">
        <f>申込一覧表!CP61</f>
        <v/>
      </c>
      <c r="E423">
        <v>0</v>
      </c>
      <c r="F423">
        <v>0</v>
      </c>
      <c r="G423" t="str">
        <f>申込一覧表!DB61</f>
        <v>999:99.99</v>
      </c>
    </row>
    <row r="424" spans="1:7">
      <c r="A424" t="str">
        <f>IF(申込一覧表!R62="","",申込一覧表!BI62)</f>
        <v/>
      </c>
      <c r="B424" t="str">
        <f>申込一覧表!BT62</f>
        <v/>
      </c>
      <c r="C424" t="str">
        <f>申込一覧表!CE62</f>
        <v/>
      </c>
      <c r="D424" t="str">
        <f>申込一覧表!CP62</f>
        <v/>
      </c>
      <c r="E424">
        <v>0</v>
      </c>
      <c r="F424">
        <v>0</v>
      </c>
      <c r="G424" t="str">
        <f>申込一覧表!DB62</f>
        <v>999:99.99</v>
      </c>
    </row>
    <row r="425" spans="1:7">
      <c r="A425" t="str">
        <f>IF(申込一覧表!R63="","",申込一覧表!BI63)</f>
        <v/>
      </c>
      <c r="B425" t="str">
        <f>申込一覧表!BT63</f>
        <v/>
      </c>
      <c r="C425" t="str">
        <f>申込一覧表!CE63</f>
        <v/>
      </c>
      <c r="D425" t="str">
        <f>申込一覧表!CP63</f>
        <v/>
      </c>
      <c r="E425">
        <v>0</v>
      </c>
      <c r="F425">
        <v>0</v>
      </c>
      <c r="G425" t="str">
        <f>申込一覧表!DB63</f>
        <v>999:99.99</v>
      </c>
    </row>
    <row r="426" spans="1:7">
      <c r="A426" t="str">
        <f>IF(申込一覧表!R64="","",申込一覧表!BI64)</f>
        <v/>
      </c>
      <c r="B426" t="str">
        <f>申込一覧表!BT64</f>
        <v/>
      </c>
      <c r="C426" t="str">
        <f>申込一覧表!CE64</f>
        <v/>
      </c>
      <c r="D426" t="str">
        <f>申込一覧表!CP64</f>
        <v/>
      </c>
      <c r="E426">
        <v>0</v>
      </c>
      <c r="F426">
        <v>0</v>
      </c>
      <c r="G426" t="str">
        <f>申込一覧表!DB64</f>
        <v>999:99.99</v>
      </c>
    </row>
    <row r="427" spans="1:7">
      <c r="A427" s="118" t="str">
        <f>IF(申込一覧表!R65="","",申込一覧表!BI65)</f>
        <v/>
      </c>
      <c r="B427" s="118" t="str">
        <f>申込一覧表!BT65</f>
        <v/>
      </c>
      <c r="C427" s="118" t="str">
        <f>申込一覧表!CE65</f>
        <v/>
      </c>
      <c r="D427" s="118" t="str">
        <f>申込一覧表!CP65</f>
        <v/>
      </c>
      <c r="E427" s="118">
        <v>0</v>
      </c>
      <c r="F427" s="118">
        <v>0</v>
      </c>
      <c r="G427" s="118" t="str">
        <f>申込一覧表!DB65</f>
        <v>999:99.99</v>
      </c>
    </row>
    <row r="429" spans="1:7">
      <c r="A429" s="118"/>
      <c r="B429" s="118"/>
      <c r="C429" s="118"/>
      <c r="D429" s="118"/>
      <c r="E429" s="118"/>
      <c r="F429" s="118"/>
      <c r="G429" s="118"/>
    </row>
    <row r="430" spans="1:7">
      <c r="A430" t="str">
        <f>IF(申込一覧表!R68="","",申込一覧表!BI68)</f>
        <v/>
      </c>
      <c r="B430" t="str">
        <f>申込一覧表!BT68</f>
        <v/>
      </c>
      <c r="C430" t="str">
        <f>申込一覧表!CE68</f>
        <v/>
      </c>
      <c r="D430" t="str">
        <f>申込一覧表!CP68</f>
        <v/>
      </c>
      <c r="E430">
        <v>0</v>
      </c>
      <c r="F430">
        <v>5</v>
      </c>
      <c r="G430" t="str">
        <f>申込一覧表!DB68</f>
        <v>999:99.99</v>
      </c>
    </row>
    <row r="431" spans="1:7">
      <c r="A431" t="str">
        <f>IF(申込一覧表!R69="","",申込一覧表!BI69)</f>
        <v/>
      </c>
      <c r="B431" t="str">
        <f>申込一覧表!BT69</f>
        <v/>
      </c>
      <c r="C431" t="str">
        <f>申込一覧表!CE69</f>
        <v/>
      </c>
      <c r="D431" t="str">
        <f>申込一覧表!CP69</f>
        <v/>
      </c>
      <c r="E431">
        <v>0</v>
      </c>
      <c r="F431">
        <v>5</v>
      </c>
      <c r="G431" t="str">
        <f>申込一覧表!DB69</f>
        <v>999:99.99</v>
      </c>
    </row>
    <row r="432" spans="1:7">
      <c r="A432" t="str">
        <f>IF(申込一覧表!R70="","",申込一覧表!BI70)</f>
        <v/>
      </c>
      <c r="B432" t="str">
        <f>申込一覧表!BT70</f>
        <v/>
      </c>
      <c r="C432" t="str">
        <f>申込一覧表!CE70</f>
        <v/>
      </c>
      <c r="D432" t="str">
        <f>申込一覧表!CP70</f>
        <v/>
      </c>
      <c r="E432">
        <v>0</v>
      </c>
      <c r="F432">
        <v>5</v>
      </c>
      <c r="G432" t="str">
        <f>申込一覧表!DB70</f>
        <v>999:99.99</v>
      </c>
    </row>
    <row r="433" spans="1:7">
      <c r="A433" t="str">
        <f>IF(申込一覧表!R71="","",申込一覧表!BI71)</f>
        <v/>
      </c>
      <c r="B433" t="str">
        <f>申込一覧表!BT71</f>
        <v/>
      </c>
      <c r="C433" t="str">
        <f>申込一覧表!CE71</f>
        <v/>
      </c>
      <c r="D433" t="str">
        <f>申込一覧表!CP71</f>
        <v/>
      </c>
      <c r="E433">
        <v>0</v>
      </c>
      <c r="F433">
        <v>5</v>
      </c>
      <c r="G433" t="str">
        <f>申込一覧表!DB71</f>
        <v>999:99.99</v>
      </c>
    </row>
    <row r="434" spans="1:7">
      <c r="A434" t="str">
        <f>IF(申込一覧表!R72="","",申込一覧表!BI72)</f>
        <v/>
      </c>
      <c r="B434" t="str">
        <f>申込一覧表!BT72</f>
        <v/>
      </c>
      <c r="C434" t="str">
        <f>申込一覧表!CE72</f>
        <v/>
      </c>
      <c r="D434" t="str">
        <f>申込一覧表!CP72</f>
        <v/>
      </c>
      <c r="E434">
        <v>0</v>
      </c>
      <c r="F434">
        <v>5</v>
      </c>
      <c r="G434" t="str">
        <f>申込一覧表!DB72</f>
        <v>999:99.99</v>
      </c>
    </row>
    <row r="435" spans="1:7">
      <c r="A435" t="str">
        <f>IF(申込一覧表!R73="","",申込一覧表!BI73)</f>
        <v/>
      </c>
      <c r="B435" t="str">
        <f>申込一覧表!BT73</f>
        <v/>
      </c>
      <c r="C435" t="str">
        <f>申込一覧表!CE73</f>
        <v/>
      </c>
      <c r="D435" t="str">
        <f>申込一覧表!CP73</f>
        <v/>
      </c>
      <c r="E435">
        <v>0</v>
      </c>
      <c r="F435">
        <v>5</v>
      </c>
      <c r="G435" t="str">
        <f>申込一覧表!DB73</f>
        <v>999:99.99</v>
      </c>
    </row>
    <row r="436" spans="1:7">
      <c r="A436" t="str">
        <f>IF(申込一覧表!R74="","",申込一覧表!BI74)</f>
        <v/>
      </c>
      <c r="B436" t="str">
        <f>申込一覧表!BT74</f>
        <v/>
      </c>
      <c r="C436" t="str">
        <f>申込一覧表!CE74</f>
        <v/>
      </c>
      <c r="D436" t="str">
        <f>申込一覧表!CP74</f>
        <v/>
      </c>
      <c r="E436">
        <v>0</v>
      </c>
      <c r="F436">
        <v>5</v>
      </c>
      <c r="G436" t="str">
        <f>申込一覧表!DB74</f>
        <v>999:99.99</v>
      </c>
    </row>
    <row r="437" spans="1:7">
      <c r="A437" t="str">
        <f>IF(申込一覧表!R75="","",申込一覧表!BI75)</f>
        <v/>
      </c>
      <c r="B437" t="str">
        <f>申込一覧表!BT75</f>
        <v/>
      </c>
      <c r="C437" t="str">
        <f>申込一覧表!CE75</f>
        <v/>
      </c>
      <c r="D437" t="str">
        <f>申込一覧表!CP75</f>
        <v/>
      </c>
      <c r="E437">
        <v>0</v>
      </c>
      <c r="F437">
        <v>5</v>
      </c>
      <c r="G437" t="str">
        <f>申込一覧表!DB75</f>
        <v>999:99.99</v>
      </c>
    </row>
    <row r="438" spans="1:7">
      <c r="A438" t="str">
        <f>IF(申込一覧表!R76="","",申込一覧表!BI76)</f>
        <v/>
      </c>
      <c r="B438" t="str">
        <f>申込一覧表!BT76</f>
        <v/>
      </c>
      <c r="C438" t="str">
        <f>申込一覧表!CE76</f>
        <v/>
      </c>
      <c r="D438" t="str">
        <f>申込一覧表!CP76</f>
        <v/>
      </c>
      <c r="E438">
        <v>0</v>
      </c>
      <c r="F438">
        <v>5</v>
      </c>
      <c r="G438" t="str">
        <f>申込一覧表!DB76</f>
        <v>999:99.99</v>
      </c>
    </row>
    <row r="439" spans="1:7">
      <c r="A439" t="str">
        <f>IF(申込一覧表!R77="","",申込一覧表!BI77)</f>
        <v/>
      </c>
      <c r="B439" t="str">
        <f>申込一覧表!BT77</f>
        <v/>
      </c>
      <c r="C439" t="str">
        <f>申込一覧表!CE77</f>
        <v/>
      </c>
      <c r="D439" t="str">
        <f>申込一覧表!CP77</f>
        <v/>
      </c>
      <c r="E439">
        <v>0</v>
      </c>
      <c r="F439">
        <v>5</v>
      </c>
      <c r="G439" t="str">
        <f>申込一覧表!DB77</f>
        <v>999:99.99</v>
      </c>
    </row>
    <row r="440" spans="1:7">
      <c r="A440" t="str">
        <f>IF(申込一覧表!R78="","",申込一覧表!BI78)</f>
        <v/>
      </c>
      <c r="B440" t="str">
        <f>申込一覧表!BT78</f>
        <v/>
      </c>
      <c r="C440" t="str">
        <f>申込一覧表!CE78</f>
        <v/>
      </c>
      <c r="D440" t="str">
        <f>申込一覧表!CP78</f>
        <v/>
      </c>
      <c r="E440">
        <v>0</v>
      </c>
      <c r="F440">
        <v>5</v>
      </c>
      <c r="G440" t="str">
        <f>申込一覧表!DB78</f>
        <v>999:99.99</v>
      </c>
    </row>
    <row r="441" spans="1:7">
      <c r="A441" t="str">
        <f>IF(申込一覧表!R79="","",申込一覧表!BI79)</f>
        <v/>
      </c>
      <c r="B441" t="str">
        <f>申込一覧表!BT79</f>
        <v/>
      </c>
      <c r="C441" t="str">
        <f>申込一覧表!CE79</f>
        <v/>
      </c>
      <c r="D441" t="str">
        <f>申込一覧表!CP79</f>
        <v/>
      </c>
      <c r="E441">
        <v>0</v>
      </c>
      <c r="F441">
        <v>5</v>
      </c>
      <c r="G441" t="str">
        <f>申込一覧表!DB79</f>
        <v>999:99.99</v>
      </c>
    </row>
    <row r="442" spans="1:7">
      <c r="A442" t="str">
        <f>IF(申込一覧表!R80="","",申込一覧表!BI80)</f>
        <v/>
      </c>
      <c r="B442" t="str">
        <f>申込一覧表!BT80</f>
        <v/>
      </c>
      <c r="C442" t="str">
        <f>申込一覧表!CE80</f>
        <v/>
      </c>
      <c r="D442" t="str">
        <f>申込一覧表!CP80</f>
        <v/>
      </c>
      <c r="E442">
        <v>0</v>
      </c>
      <c r="F442">
        <v>5</v>
      </c>
      <c r="G442" t="str">
        <f>申込一覧表!DB80</f>
        <v>999:99.99</v>
      </c>
    </row>
    <row r="443" spans="1:7">
      <c r="A443" t="str">
        <f>IF(申込一覧表!R81="","",申込一覧表!BI81)</f>
        <v/>
      </c>
      <c r="B443" t="str">
        <f>申込一覧表!BT81</f>
        <v/>
      </c>
      <c r="C443" t="str">
        <f>申込一覧表!CE81</f>
        <v/>
      </c>
      <c r="D443" t="str">
        <f>申込一覧表!CP81</f>
        <v/>
      </c>
      <c r="E443">
        <v>0</v>
      </c>
      <c r="F443">
        <v>5</v>
      </c>
      <c r="G443" t="str">
        <f>申込一覧表!DB81</f>
        <v>999:99.99</v>
      </c>
    </row>
    <row r="444" spans="1:7">
      <c r="A444" t="str">
        <f>IF(申込一覧表!R82="","",申込一覧表!BI82)</f>
        <v/>
      </c>
      <c r="B444" t="str">
        <f>申込一覧表!BT82</f>
        <v/>
      </c>
      <c r="C444" t="str">
        <f>申込一覧表!CE82</f>
        <v/>
      </c>
      <c r="D444" t="str">
        <f>申込一覧表!CP82</f>
        <v/>
      </c>
      <c r="E444">
        <v>0</v>
      </c>
      <c r="F444">
        <v>5</v>
      </c>
      <c r="G444" t="str">
        <f>申込一覧表!DB82</f>
        <v>999:99.99</v>
      </c>
    </row>
    <row r="445" spans="1:7">
      <c r="A445" t="str">
        <f>IF(申込一覧表!R83="","",申込一覧表!BI83)</f>
        <v/>
      </c>
      <c r="B445" t="str">
        <f>申込一覧表!BT83</f>
        <v/>
      </c>
      <c r="C445" t="str">
        <f>申込一覧表!CE83</f>
        <v/>
      </c>
      <c r="D445" t="str">
        <f>申込一覧表!CP83</f>
        <v/>
      </c>
      <c r="E445">
        <v>0</v>
      </c>
      <c r="F445">
        <v>5</v>
      </c>
      <c r="G445" t="str">
        <f>申込一覧表!DB83</f>
        <v>999:99.99</v>
      </c>
    </row>
    <row r="446" spans="1:7">
      <c r="A446" t="str">
        <f>IF(申込一覧表!R84="","",申込一覧表!BI84)</f>
        <v/>
      </c>
      <c r="B446" t="str">
        <f>申込一覧表!BT84</f>
        <v/>
      </c>
      <c r="C446" t="str">
        <f>申込一覧表!CE84</f>
        <v/>
      </c>
      <c r="D446" t="str">
        <f>申込一覧表!CP84</f>
        <v/>
      </c>
      <c r="E446">
        <v>0</v>
      </c>
      <c r="F446">
        <v>5</v>
      </c>
      <c r="G446" t="str">
        <f>申込一覧表!DB84</f>
        <v>999:99.99</v>
      </c>
    </row>
    <row r="447" spans="1:7">
      <c r="A447" t="str">
        <f>IF(申込一覧表!R85="","",申込一覧表!BI85)</f>
        <v/>
      </c>
      <c r="B447" t="str">
        <f>申込一覧表!BT85</f>
        <v/>
      </c>
      <c r="C447" t="str">
        <f>申込一覧表!CE85</f>
        <v/>
      </c>
      <c r="D447" t="str">
        <f>申込一覧表!CP85</f>
        <v/>
      </c>
      <c r="E447">
        <v>0</v>
      </c>
      <c r="F447">
        <v>5</v>
      </c>
      <c r="G447" t="str">
        <f>申込一覧表!DB85</f>
        <v>999:99.99</v>
      </c>
    </row>
    <row r="448" spans="1:7">
      <c r="A448" t="str">
        <f>IF(申込一覧表!R86="","",申込一覧表!BI86)</f>
        <v/>
      </c>
      <c r="B448" t="str">
        <f>申込一覧表!BT86</f>
        <v/>
      </c>
      <c r="C448" t="str">
        <f>申込一覧表!CE86</f>
        <v/>
      </c>
      <c r="D448" t="str">
        <f>申込一覧表!CP86</f>
        <v/>
      </c>
      <c r="E448">
        <v>0</v>
      </c>
      <c r="F448">
        <v>5</v>
      </c>
      <c r="G448" t="str">
        <f>申込一覧表!DB86</f>
        <v>999:99.99</v>
      </c>
    </row>
    <row r="449" spans="1:7">
      <c r="A449" t="str">
        <f>IF(申込一覧表!R87="","",申込一覧表!BI87)</f>
        <v/>
      </c>
      <c r="B449" t="str">
        <f>申込一覧表!BT87</f>
        <v/>
      </c>
      <c r="C449" t="str">
        <f>申込一覧表!CE87</f>
        <v/>
      </c>
      <c r="D449" t="str">
        <f>申込一覧表!CP87</f>
        <v/>
      </c>
      <c r="E449">
        <v>0</v>
      </c>
      <c r="F449">
        <v>5</v>
      </c>
      <c r="G449" t="str">
        <f>申込一覧表!DB87</f>
        <v>999:99.99</v>
      </c>
    </row>
    <row r="450" spans="1:7">
      <c r="A450" t="str">
        <f>IF(申込一覧表!R88="","",申込一覧表!BI88)</f>
        <v/>
      </c>
      <c r="B450" t="str">
        <f>申込一覧表!BT88</f>
        <v/>
      </c>
      <c r="C450" t="str">
        <f>申込一覧表!CE88</f>
        <v/>
      </c>
      <c r="D450" t="str">
        <f>申込一覧表!CP88</f>
        <v/>
      </c>
      <c r="E450">
        <v>0</v>
      </c>
      <c r="F450">
        <v>5</v>
      </c>
      <c r="G450" t="str">
        <f>申込一覧表!DB88</f>
        <v>999:99.99</v>
      </c>
    </row>
    <row r="451" spans="1:7">
      <c r="A451" t="str">
        <f>IF(申込一覧表!R89="","",申込一覧表!BI89)</f>
        <v/>
      </c>
      <c r="B451" t="str">
        <f>申込一覧表!BT89</f>
        <v/>
      </c>
      <c r="C451" t="str">
        <f>申込一覧表!CE89</f>
        <v/>
      </c>
      <c r="D451" t="str">
        <f>申込一覧表!CP89</f>
        <v/>
      </c>
      <c r="E451">
        <v>0</v>
      </c>
      <c r="F451">
        <v>5</v>
      </c>
      <c r="G451" t="str">
        <f>申込一覧表!DB89</f>
        <v>999:99.99</v>
      </c>
    </row>
    <row r="452" spans="1:7">
      <c r="A452" t="str">
        <f>IF(申込一覧表!R90="","",申込一覧表!BI90)</f>
        <v/>
      </c>
      <c r="B452" t="str">
        <f>申込一覧表!BT90</f>
        <v/>
      </c>
      <c r="C452" t="str">
        <f>申込一覧表!CE90</f>
        <v/>
      </c>
      <c r="D452" t="str">
        <f>申込一覧表!CP90</f>
        <v/>
      </c>
      <c r="E452">
        <v>0</v>
      </c>
      <c r="F452">
        <v>5</v>
      </c>
      <c r="G452" t="str">
        <f>申込一覧表!DB90</f>
        <v>999:99.99</v>
      </c>
    </row>
    <row r="453" spans="1:7">
      <c r="A453" t="str">
        <f>IF(申込一覧表!R91="","",申込一覧表!BI91)</f>
        <v/>
      </c>
      <c r="B453" t="str">
        <f>申込一覧表!BT91</f>
        <v/>
      </c>
      <c r="C453" t="str">
        <f>申込一覧表!CE91</f>
        <v/>
      </c>
      <c r="D453" t="str">
        <f>申込一覧表!CP91</f>
        <v/>
      </c>
      <c r="E453">
        <v>0</v>
      </c>
      <c r="F453">
        <v>5</v>
      </c>
      <c r="G453" t="str">
        <f>申込一覧表!DB91</f>
        <v>999:99.99</v>
      </c>
    </row>
    <row r="454" spans="1:7">
      <c r="A454" t="str">
        <f>IF(申込一覧表!R92="","",申込一覧表!BI92)</f>
        <v/>
      </c>
      <c r="B454" t="str">
        <f>申込一覧表!BT92</f>
        <v/>
      </c>
      <c r="C454" t="str">
        <f>申込一覧表!CE92</f>
        <v/>
      </c>
      <c r="D454" t="str">
        <f>申込一覧表!CP92</f>
        <v/>
      </c>
      <c r="E454">
        <v>0</v>
      </c>
      <c r="F454">
        <v>5</v>
      </c>
      <c r="G454" t="str">
        <f>申込一覧表!DB92</f>
        <v>999:99.99</v>
      </c>
    </row>
    <row r="455" spans="1:7">
      <c r="A455" t="str">
        <f>IF(申込一覧表!R93="","",申込一覧表!BI93)</f>
        <v/>
      </c>
      <c r="B455" t="str">
        <f>申込一覧表!BT93</f>
        <v/>
      </c>
      <c r="C455" t="str">
        <f>申込一覧表!CE93</f>
        <v/>
      </c>
      <c r="D455" t="str">
        <f>申込一覧表!CP93</f>
        <v/>
      </c>
      <c r="E455">
        <v>0</v>
      </c>
      <c r="F455">
        <v>5</v>
      </c>
      <c r="G455" t="str">
        <f>申込一覧表!DB93</f>
        <v>999:99.99</v>
      </c>
    </row>
    <row r="456" spans="1:7">
      <c r="A456" t="str">
        <f>IF(申込一覧表!R94="","",申込一覧表!BI94)</f>
        <v/>
      </c>
      <c r="B456" t="str">
        <f>申込一覧表!BT94</f>
        <v/>
      </c>
      <c r="C456" t="str">
        <f>申込一覧表!CE94</f>
        <v/>
      </c>
      <c r="D456" t="str">
        <f>申込一覧表!CP94</f>
        <v/>
      </c>
      <c r="E456">
        <v>0</v>
      </c>
      <c r="F456">
        <v>5</v>
      </c>
      <c r="G456" t="str">
        <f>申込一覧表!DB94</f>
        <v>999:99.99</v>
      </c>
    </row>
    <row r="457" spans="1:7">
      <c r="A457" t="str">
        <f>IF(申込一覧表!R95="","",申込一覧表!BI95)</f>
        <v/>
      </c>
      <c r="B457" t="str">
        <f>申込一覧表!BT95</f>
        <v/>
      </c>
      <c r="C457" t="str">
        <f>申込一覧表!CE95</f>
        <v/>
      </c>
      <c r="D457" t="str">
        <f>申込一覧表!CP95</f>
        <v/>
      </c>
      <c r="E457">
        <v>0</v>
      </c>
      <c r="F457">
        <v>5</v>
      </c>
      <c r="G457" t="str">
        <f>申込一覧表!DB95</f>
        <v>999:99.99</v>
      </c>
    </row>
    <row r="458" spans="1:7">
      <c r="A458" t="str">
        <f>IF(申込一覧表!R96="","",申込一覧表!BI96)</f>
        <v/>
      </c>
      <c r="B458" t="str">
        <f>申込一覧表!BT96</f>
        <v/>
      </c>
      <c r="C458" t="str">
        <f>申込一覧表!CE96</f>
        <v/>
      </c>
      <c r="D458" t="str">
        <f>申込一覧表!CP96</f>
        <v/>
      </c>
      <c r="E458">
        <v>0</v>
      </c>
      <c r="F458">
        <v>5</v>
      </c>
      <c r="G458" t="str">
        <f>申込一覧表!DB96</f>
        <v>999:99.99</v>
      </c>
    </row>
    <row r="459" spans="1:7">
      <c r="A459" t="str">
        <f>IF(申込一覧表!R97="","",申込一覧表!BI97)</f>
        <v/>
      </c>
      <c r="B459" t="str">
        <f>申込一覧表!BT97</f>
        <v/>
      </c>
      <c r="C459" t="str">
        <f>申込一覧表!CE97</f>
        <v/>
      </c>
      <c r="D459" t="str">
        <f>申込一覧表!CP97</f>
        <v/>
      </c>
      <c r="E459">
        <v>0</v>
      </c>
      <c r="F459">
        <v>5</v>
      </c>
      <c r="G459" t="str">
        <f>申込一覧表!DB97</f>
        <v>999:99.99</v>
      </c>
    </row>
    <row r="460" spans="1:7">
      <c r="A460" t="str">
        <f>IF(申込一覧表!R98="","",申込一覧表!BI98)</f>
        <v/>
      </c>
      <c r="B460" t="str">
        <f>申込一覧表!BT98</f>
        <v/>
      </c>
      <c r="C460" t="str">
        <f>申込一覧表!CE98</f>
        <v/>
      </c>
      <c r="D460" t="str">
        <f>申込一覧表!CP98</f>
        <v/>
      </c>
      <c r="E460">
        <v>0</v>
      </c>
      <c r="F460">
        <v>5</v>
      </c>
      <c r="G460" t="str">
        <f>申込一覧表!DB98</f>
        <v>999:99.99</v>
      </c>
    </row>
    <row r="461" spans="1:7">
      <c r="A461" t="str">
        <f>IF(申込一覧表!R99="","",申込一覧表!BI99)</f>
        <v/>
      </c>
      <c r="B461" t="str">
        <f>申込一覧表!BT99</f>
        <v/>
      </c>
      <c r="C461" t="str">
        <f>申込一覧表!CE99</f>
        <v/>
      </c>
      <c r="D461" t="str">
        <f>申込一覧表!CP99</f>
        <v/>
      </c>
      <c r="E461">
        <v>0</v>
      </c>
      <c r="F461">
        <v>5</v>
      </c>
      <c r="G461" t="str">
        <f>申込一覧表!DB99</f>
        <v>999:99.99</v>
      </c>
    </row>
    <row r="462" spans="1:7">
      <c r="A462" t="str">
        <f>IF(申込一覧表!R100="","",申込一覧表!BI100)</f>
        <v/>
      </c>
      <c r="B462" t="str">
        <f>申込一覧表!BT100</f>
        <v/>
      </c>
      <c r="C462" t="str">
        <f>申込一覧表!CE100</f>
        <v/>
      </c>
      <c r="D462" t="str">
        <f>申込一覧表!CP100</f>
        <v/>
      </c>
      <c r="E462">
        <v>0</v>
      </c>
      <c r="F462">
        <v>5</v>
      </c>
      <c r="G462" t="str">
        <f>申込一覧表!DB100</f>
        <v>999:99.99</v>
      </c>
    </row>
    <row r="463" spans="1:7">
      <c r="A463" t="str">
        <f>IF(申込一覧表!R101="","",申込一覧表!BI101)</f>
        <v/>
      </c>
      <c r="B463" t="str">
        <f>申込一覧表!BT101</f>
        <v/>
      </c>
      <c r="C463" t="str">
        <f>申込一覧表!CE101</f>
        <v/>
      </c>
      <c r="D463" t="str">
        <f>申込一覧表!CP101</f>
        <v/>
      </c>
      <c r="E463">
        <v>0</v>
      </c>
      <c r="F463">
        <v>5</v>
      </c>
      <c r="G463" t="str">
        <f>申込一覧表!DB101</f>
        <v>999:99.99</v>
      </c>
    </row>
    <row r="464" spans="1:7">
      <c r="A464" t="str">
        <f>IF(申込一覧表!R102="","",申込一覧表!BI102)</f>
        <v/>
      </c>
      <c r="B464" t="str">
        <f>申込一覧表!BT102</f>
        <v/>
      </c>
      <c r="C464" t="str">
        <f>申込一覧表!CE102</f>
        <v/>
      </c>
      <c r="D464" t="str">
        <f>申込一覧表!CP102</f>
        <v/>
      </c>
      <c r="E464">
        <v>0</v>
      </c>
      <c r="F464">
        <v>5</v>
      </c>
      <c r="G464" t="str">
        <f>申込一覧表!DB102</f>
        <v>999:99.99</v>
      </c>
    </row>
    <row r="465" spans="1:7">
      <c r="A465" t="str">
        <f>IF(申込一覧表!R103="","",申込一覧表!BI103)</f>
        <v/>
      </c>
      <c r="B465" t="str">
        <f>申込一覧表!BT103</f>
        <v/>
      </c>
      <c r="C465" t="str">
        <f>申込一覧表!CE103</f>
        <v/>
      </c>
      <c r="D465" t="str">
        <f>申込一覧表!CP103</f>
        <v/>
      </c>
      <c r="E465">
        <v>0</v>
      </c>
      <c r="F465">
        <v>5</v>
      </c>
      <c r="G465" t="str">
        <f>申込一覧表!DB103</f>
        <v>999:99.99</v>
      </c>
    </row>
    <row r="466" spans="1:7">
      <c r="A466" t="str">
        <f>IF(申込一覧表!R104="","",申込一覧表!BI104)</f>
        <v/>
      </c>
      <c r="B466" t="str">
        <f>申込一覧表!BT104</f>
        <v/>
      </c>
      <c r="C466" t="str">
        <f>申込一覧表!CE104</f>
        <v/>
      </c>
      <c r="D466" t="str">
        <f>申込一覧表!CP104</f>
        <v/>
      </c>
      <c r="E466">
        <v>0</v>
      </c>
      <c r="F466">
        <v>5</v>
      </c>
      <c r="G466" t="str">
        <f>申込一覧表!DB104</f>
        <v>999:99.99</v>
      </c>
    </row>
    <row r="467" spans="1:7">
      <c r="A467" t="str">
        <f>IF(申込一覧表!R105="","",申込一覧表!BI105)</f>
        <v/>
      </c>
      <c r="B467" t="str">
        <f>申込一覧表!BT105</f>
        <v/>
      </c>
      <c r="C467" t="str">
        <f>申込一覧表!CE105</f>
        <v/>
      </c>
      <c r="D467" t="str">
        <f>申込一覧表!CP105</f>
        <v/>
      </c>
      <c r="E467">
        <v>0</v>
      </c>
      <c r="F467">
        <v>5</v>
      </c>
      <c r="G467" t="str">
        <f>申込一覧表!DB105</f>
        <v>999:99.99</v>
      </c>
    </row>
    <row r="468" spans="1:7">
      <c r="A468" t="str">
        <f>IF(申込一覧表!R106="","",申込一覧表!BI106)</f>
        <v/>
      </c>
      <c r="B468" t="str">
        <f>申込一覧表!BT106</f>
        <v/>
      </c>
      <c r="C468" t="str">
        <f>申込一覧表!CE106</f>
        <v/>
      </c>
      <c r="D468" t="str">
        <f>申込一覧表!CP106</f>
        <v/>
      </c>
      <c r="E468">
        <v>0</v>
      </c>
      <c r="F468">
        <v>5</v>
      </c>
      <c r="G468" t="str">
        <f>申込一覧表!DB106</f>
        <v>999:99.99</v>
      </c>
    </row>
    <row r="469" spans="1:7">
      <c r="A469" t="str">
        <f>IF(申込一覧表!R107="","",申込一覧表!BI107)</f>
        <v/>
      </c>
      <c r="B469" t="str">
        <f>申込一覧表!BT107</f>
        <v/>
      </c>
      <c r="C469" t="str">
        <f>申込一覧表!CE107</f>
        <v/>
      </c>
      <c r="D469" t="str">
        <f>申込一覧表!CP107</f>
        <v/>
      </c>
      <c r="E469">
        <v>0</v>
      </c>
      <c r="F469">
        <v>5</v>
      </c>
      <c r="G469" t="str">
        <f>申込一覧表!DB107</f>
        <v>999:99.99</v>
      </c>
    </row>
    <row r="470" spans="1:7">
      <c r="A470" t="str">
        <f>IF(申込一覧表!R108="","",申込一覧表!BI108)</f>
        <v/>
      </c>
      <c r="B470" t="str">
        <f>申込一覧表!BT108</f>
        <v/>
      </c>
      <c r="C470" t="str">
        <f>申込一覧表!CE108</f>
        <v/>
      </c>
      <c r="D470" t="str">
        <f>申込一覧表!CP108</f>
        <v/>
      </c>
      <c r="E470">
        <v>0</v>
      </c>
      <c r="F470">
        <v>5</v>
      </c>
      <c r="G470" t="str">
        <f>申込一覧表!DB108</f>
        <v>999:99.99</v>
      </c>
    </row>
    <row r="471" spans="1:7">
      <c r="A471" t="str">
        <f>IF(申込一覧表!R109="","",申込一覧表!BI109)</f>
        <v/>
      </c>
      <c r="B471" t="str">
        <f>申込一覧表!BT109</f>
        <v/>
      </c>
      <c r="C471" t="str">
        <f>申込一覧表!CE109</f>
        <v/>
      </c>
      <c r="D471" t="str">
        <f>申込一覧表!CP109</f>
        <v/>
      </c>
      <c r="E471">
        <v>0</v>
      </c>
      <c r="F471">
        <v>5</v>
      </c>
      <c r="G471" t="str">
        <f>申込一覧表!DB109</f>
        <v>999:99.99</v>
      </c>
    </row>
    <row r="472" spans="1:7">
      <c r="A472" t="str">
        <f>IF(申込一覧表!R110="","",申込一覧表!BI110)</f>
        <v/>
      </c>
      <c r="B472" t="str">
        <f>申込一覧表!BT110</f>
        <v/>
      </c>
      <c r="C472" t="str">
        <f>申込一覧表!CE110</f>
        <v/>
      </c>
      <c r="D472" t="str">
        <f>申込一覧表!CP110</f>
        <v/>
      </c>
      <c r="E472">
        <v>0</v>
      </c>
      <c r="F472">
        <v>5</v>
      </c>
      <c r="G472" t="str">
        <f>申込一覧表!DB110</f>
        <v>999:99.99</v>
      </c>
    </row>
    <row r="473" spans="1:7">
      <c r="A473" t="str">
        <f>IF(申込一覧表!R111="","",申込一覧表!BI111)</f>
        <v/>
      </c>
      <c r="B473" t="str">
        <f>申込一覧表!BT111</f>
        <v/>
      </c>
      <c r="C473" t="str">
        <f>申込一覧表!CE111</f>
        <v/>
      </c>
      <c r="D473" t="str">
        <f>申込一覧表!CP111</f>
        <v/>
      </c>
      <c r="E473">
        <v>0</v>
      </c>
      <c r="F473">
        <v>5</v>
      </c>
      <c r="G473" t="str">
        <f>申込一覧表!DB111</f>
        <v>999:99.99</v>
      </c>
    </row>
    <row r="474" spans="1:7">
      <c r="A474" t="str">
        <f>IF(申込一覧表!R112="","",申込一覧表!BI112)</f>
        <v/>
      </c>
      <c r="B474" t="str">
        <f>申込一覧表!BT112</f>
        <v/>
      </c>
      <c r="C474" t="str">
        <f>申込一覧表!CE112</f>
        <v/>
      </c>
      <c r="D474" t="str">
        <f>申込一覧表!CP112</f>
        <v/>
      </c>
      <c r="E474">
        <v>0</v>
      </c>
      <c r="F474">
        <v>5</v>
      </c>
      <c r="G474" t="str">
        <f>申込一覧表!DB112</f>
        <v>999:99.99</v>
      </c>
    </row>
    <row r="475" spans="1:7">
      <c r="A475" t="str">
        <f>IF(申込一覧表!R113="","",申込一覧表!BI113)</f>
        <v/>
      </c>
      <c r="B475" t="str">
        <f>申込一覧表!BT113</f>
        <v/>
      </c>
      <c r="C475" t="str">
        <f>申込一覧表!CE113</f>
        <v/>
      </c>
      <c r="D475" t="str">
        <f>申込一覧表!CP113</f>
        <v/>
      </c>
      <c r="E475">
        <v>0</v>
      </c>
      <c r="F475">
        <v>5</v>
      </c>
      <c r="G475" t="str">
        <f>申込一覧表!DB113</f>
        <v>999:99.99</v>
      </c>
    </row>
    <row r="476" spans="1:7">
      <c r="A476" t="str">
        <f>IF(申込一覧表!R114="","",申込一覧表!BI114)</f>
        <v/>
      </c>
      <c r="B476" t="str">
        <f>申込一覧表!BT114</f>
        <v/>
      </c>
      <c r="C476" t="str">
        <f>申込一覧表!CE114</f>
        <v/>
      </c>
      <c r="D476" t="str">
        <f>申込一覧表!CP114</f>
        <v/>
      </c>
      <c r="E476">
        <v>0</v>
      </c>
      <c r="F476">
        <v>5</v>
      </c>
      <c r="G476" t="str">
        <f>申込一覧表!DB114</f>
        <v>999:99.99</v>
      </c>
    </row>
    <row r="477" spans="1:7">
      <c r="A477" t="str">
        <f>IF(申込一覧表!R115="","",申込一覧表!BI115)</f>
        <v/>
      </c>
      <c r="B477" t="str">
        <f>申込一覧表!BT115</f>
        <v/>
      </c>
      <c r="C477" t="str">
        <f>申込一覧表!CE115</f>
        <v/>
      </c>
      <c r="D477" t="str">
        <f>申込一覧表!CP115</f>
        <v/>
      </c>
      <c r="E477">
        <v>0</v>
      </c>
      <c r="F477">
        <v>5</v>
      </c>
      <c r="G477" t="str">
        <f>申込一覧表!DB115</f>
        <v>999:99.99</v>
      </c>
    </row>
    <row r="478" spans="1:7">
      <c r="A478" t="str">
        <f>IF(申込一覧表!R116="","",申込一覧表!BI116)</f>
        <v/>
      </c>
      <c r="B478" t="str">
        <f>申込一覧表!BT116</f>
        <v/>
      </c>
      <c r="C478" t="str">
        <f>申込一覧表!CE116</f>
        <v/>
      </c>
      <c r="D478" t="str">
        <f>申込一覧表!CP116</f>
        <v/>
      </c>
      <c r="E478">
        <v>0</v>
      </c>
      <c r="F478">
        <v>5</v>
      </c>
      <c r="G478" t="str">
        <f>申込一覧表!DB116</f>
        <v>999:99.99</v>
      </c>
    </row>
    <row r="479" spans="1:7">
      <c r="A479" t="str">
        <f>IF(申込一覧表!R117="","",申込一覧表!BI117)</f>
        <v/>
      </c>
      <c r="B479" t="str">
        <f>申込一覧表!BT117</f>
        <v/>
      </c>
      <c r="C479" t="str">
        <f>申込一覧表!CE117</f>
        <v/>
      </c>
      <c r="D479" t="str">
        <f>申込一覧表!CP117</f>
        <v/>
      </c>
      <c r="E479">
        <v>0</v>
      </c>
      <c r="F479">
        <v>5</v>
      </c>
      <c r="G479" t="str">
        <f>申込一覧表!DB117</f>
        <v>999:99.99</v>
      </c>
    </row>
    <row r="480" spans="1:7">
      <c r="A480" t="str">
        <f>IF(申込一覧表!R118="","",申込一覧表!BI118)</f>
        <v/>
      </c>
      <c r="B480" t="str">
        <f>申込一覧表!BT118</f>
        <v/>
      </c>
      <c r="C480" t="str">
        <f>申込一覧表!CE118</f>
        <v/>
      </c>
      <c r="D480" t="str">
        <f>申込一覧表!CP118</f>
        <v/>
      </c>
      <c r="E480">
        <v>0</v>
      </c>
      <c r="F480">
        <v>5</v>
      </c>
      <c r="G480" t="str">
        <f>申込一覧表!DB118</f>
        <v>999:99.99</v>
      </c>
    </row>
    <row r="481" spans="1:7">
      <c r="A481" t="str">
        <f>IF(申込一覧表!R119="","",申込一覧表!BI119)</f>
        <v/>
      </c>
      <c r="B481" t="str">
        <f>申込一覧表!BT119</f>
        <v/>
      </c>
      <c r="C481" t="str">
        <f>申込一覧表!CE119</f>
        <v/>
      </c>
      <c r="D481" t="str">
        <f>申込一覧表!CP119</f>
        <v/>
      </c>
      <c r="E481">
        <v>0</v>
      </c>
      <c r="F481">
        <v>5</v>
      </c>
      <c r="G481" t="str">
        <f>申込一覧表!DB119</f>
        <v>999:99.99</v>
      </c>
    </row>
    <row r="482" spans="1:7">
      <c r="A482" t="str">
        <f>IF(申込一覧表!R120="","",申込一覧表!BI120)</f>
        <v/>
      </c>
      <c r="B482" t="str">
        <f>申込一覧表!BT120</f>
        <v/>
      </c>
      <c r="C482" t="str">
        <f>申込一覧表!CE120</f>
        <v/>
      </c>
      <c r="D482" t="str">
        <f>申込一覧表!CP120</f>
        <v/>
      </c>
      <c r="E482">
        <v>0</v>
      </c>
      <c r="F482">
        <v>5</v>
      </c>
      <c r="G482" t="str">
        <f>申込一覧表!DB120</f>
        <v>999:99.99</v>
      </c>
    </row>
    <row r="483" spans="1:7">
      <c r="A483" t="str">
        <f>IF(申込一覧表!R121="","",申込一覧表!BI121)</f>
        <v/>
      </c>
      <c r="B483" t="str">
        <f>申込一覧表!BT121</f>
        <v/>
      </c>
      <c r="C483" t="str">
        <f>申込一覧表!CE121</f>
        <v/>
      </c>
      <c r="D483" t="str">
        <f>申込一覧表!CP121</f>
        <v/>
      </c>
      <c r="E483">
        <v>0</v>
      </c>
      <c r="F483">
        <v>5</v>
      </c>
      <c r="G483" t="str">
        <f>申込一覧表!DB121</f>
        <v>999:99.99</v>
      </c>
    </row>
    <row r="484" spans="1:7">
      <c r="A484" t="str">
        <f>IF(申込一覧表!R122="","",申込一覧表!BI122)</f>
        <v/>
      </c>
      <c r="B484" t="str">
        <f>申込一覧表!BT122</f>
        <v/>
      </c>
      <c r="C484" t="str">
        <f>申込一覧表!CE122</f>
        <v/>
      </c>
      <c r="D484" t="str">
        <f>申込一覧表!CP122</f>
        <v/>
      </c>
      <c r="E484">
        <v>0</v>
      </c>
      <c r="F484">
        <v>5</v>
      </c>
      <c r="G484" t="str">
        <f>申込一覧表!DB122</f>
        <v>999:99.99</v>
      </c>
    </row>
    <row r="485" spans="1:7">
      <c r="A485" t="str">
        <f>IF(申込一覧表!R123="","",申込一覧表!BI123)</f>
        <v/>
      </c>
      <c r="B485" t="str">
        <f>申込一覧表!BT123</f>
        <v/>
      </c>
      <c r="C485" t="str">
        <f>申込一覧表!CE123</f>
        <v/>
      </c>
      <c r="D485" t="str">
        <f>申込一覧表!CP123</f>
        <v/>
      </c>
      <c r="E485">
        <v>0</v>
      </c>
      <c r="F485">
        <v>5</v>
      </c>
      <c r="G485" t="str">
        <f>申込一覧表!DB123</f>
        <v>999:99.99</v>
      </c>
    </row>
    <row r="486" spans="1:7">
      <c r="A486" t="str">
        <f>IF(申込一覧表!R124="","",申込一覧表!BI124)</f>
        <v/>
      </c>
      <c r="B486" t="str">
        <f>申込一覧表!BT124</f>
        <v/>
      </c>
      <c r="C486" t="str">
        <f>申込一覧表!CE124</f>
        <v/>
      </c>
      <c r="D486" t="str">
        <f>申込一覧表!CP124</f>
        <v/>
      </c>
      <c r="E486">
        <v>0</v>
      </c>
      <c r="F486">
        <v>5</v>
      </c>
      <c r="G486" t="str">
        <f>申込一覧表!DB124</f>
        <v>999:99.99</v>
      </c>
    </row>
    <row r="487" spans="1:7">
      <c r="A487" t="str">
        <f>IF(申込一覧表!R125="","",申込一覧表!BI125)</f>
        <v/>
      </c>
      <c r="B487" t="str">
        <f>申込一覧表!BT125</f>
        <v/>
      </c>
      <c r="C487" t="str">
        <f>申込一覧表!CE125</f>
        <v/>
      </c>
      <c r="D487" t="str">
        <f>申込一覧表!CP125</f>
        <v/>
      </c>
      <c r="E487">
        <v>0</v>
      </c>
      <c r="F487">
        <v>5</v>
      </c>
      <c r="G487" t="str">
        <f>申込一覧表!DB125</f>
        <v>999:99.99</v>
      </c>
    </row>
    <row r="488" spans="1:7">
      <c r="A488" t="str">
        <f>IF(申込一覧表!R126="","",申込一覧表!BI126)</f>
        <v/>
      </c>
      <c r="B488" t="str">
        <f>申込一覧表!BT126</f>
        <v/>
      </c>
      <c r="C488" t="str">
        <f>申込一覧表!CE126</f>
        <v/>
      </c>
      <c r="D488" t="str">
        <f>申込一覧表!CP126</f>
        <v/>
      </c>
      <c r="E488">
        <v>0</v>
      </c>
      <c r="F488">
        <v>5</v>
      </c>
      <c r="G488" t="str">
        <f>申込一覧表!DB126</f>
        <v>999:99.99</v>
      </c>
    </row>
    <row r="489" spans="1:7">
      <c r="A489" s="118" t="str">
        <f>IF(申込一覧表!R127="","",申込一覧表!BI127)</f>
        <v/>
      </c>
      <c r="B489" s="118" t="str">
        <f>申込一覧表!BT127</f>
        <v/>
      </c>
      <c r="C489" s="118" t="str">
        <f>申込一覧表!CE127</f>
        <v/>
      </c>
      <c r="D489" t="str">
        <f>申込一覧表!CP127</f>
        <v/>
      </c>
      <c r="E489" s="118">
        <v>0</v>
      </c>
      <c r="F489" s="118">
        <v>5</v>
      </c>
      <c r="G489" s="118" t="str">
        <f>申込一覧表!DB127</f>
        <v>999:99.99</v>
      </c>
    </row>
    <row r="490" spans="1:7">
      <c r="A490" t="str">
        <f>IF(申込一覧表!U6="","",申込一覧表!BI6)</f>
        <v/>
      </c>
      <c r="B490" t="str">
        <f>申込一覧表!BU6</f>
        <v/>
      </c>
      <c r="C490" t="str">
        <f>申込一覧表!CF6</f>
        <v/>
      </c>
      <c r="D490" s="24" t="str">
        <f>申込一覧表!CQ6</f>
        <v/>
      </c>
      <c r="E490">
        <v>0</v>
      </c>
      <c r="F490">
        <v>0</v>
      </c>
      <c r="G490" t="str">
        <f>申込一覧表!DC6</f>
        <v>999:99.99</v>
      </c>
    </row>
    <row r="491" spans="1:7">
      <c r="A491" t="str">
        <f>IF(申込一覧表!U7="","",申込一覧表!BI7)</f>
        <v/>
      </c>
      <c r="B491" t="str">
        <f>申込一覧表!BU7</f>
        <v/>
      </c>
      <c r="C491" t="str">
        <f>申込一覧表!CF7</f>
        <v/>
      </c>
      <c r="D491" t="str">
        <f>申込一覧表!CQ7</f>
        <v/>
      </c>
      <c r="E491">
        <v>0</v>
      </c>
      <c r="F491">
        <v>0</v>
      </c>
      <c r="G491" t="str">
        <f>申込一覧表!DC7</f>
        <v>999:99.99</v>
      </c>
    </row>
    <row r="492" spans="1:7">
      <c r="A492" t="str">
        <f>IF(申込一覧表!U8="","",申込一覧表!BI8)</f>
        <v/>
      </c>
      <c r="B492" t="str">
        <f>申込一覧表!BU8</f>
        <v/>
      </c>
      <c r="C492" t="str">
        <f>申込一覧表!CF8</f>
        <v/>
      </c>
      <c r="D492" t="str">
        <f>申込一覧表!CQ8</f>
        <v/>
      </c>
      <c r="E492">
        <v>0</v>
      </c>
      <c r="F492">
        <v>0</v>
      </c>
      <c r="G492" t="str">
        <f>申込一覧表!DC8</f>
        <v>999:99.99</v>
      </c>
    </row>
    <row r="493" spans="1:7">
      <c r="A493" t="str">
        <f>IF(申込一覧表!U9="","",申込一覧表!BI9)</f>
        <v/>
      </c>
      <c r="B493" t="str">
        <f>申込一覧表!BU9</f>
        <v/>
      </c>
      <c r="C493" t="str">
        <f>申込一覧表!CF9</f>
        <v/>
      </c>
      <c r="D493" t="str">
        <f>申込一覧表!CQ9</f>
        <v/>
      </c>
      <c r="E493">
        <v>0</v>
      </c>
      <c r="F493">
        <v>0</v>
      </c>
      <c r="G493" t="str">
        <f>申込一覧表!DC9</f>
        <v>999:99.99</v>
      </c>
    </row>
    <row r="494" spans="1:7">
      <c r="A494" t="str">
        <f>IF(申込一覧表!U10="","",申込一覧表!BI10)</f>
        <v/>
      </c>
      <c r="B494" t="str">
        <f>申込一覧表!BU10</f>
        <v/>
      </c>
      <c r="C494" t="str">
        <f>申込一覧表!CF10</f>
        <v/>
      </c>
      <c r="D494" t="str">
        <f>申込一覧表!CQ10</f>
        <v/>
      </c>
      <c r="E494">
        <v>0</v>
      </c>
      <c r="F494">
        <v>0</v>
      </c>
      <c r="G494" t="str">
        <f>申込一覧表!DC10</f>
        <v>999:99.99</v>
      </c>
    </row>
    <row r="495" spans="1:7">
      <c r="A495" t="str">
        <f>IF(申込一覧表!U11="","",申込一覧表!BI11)</f>
        <v/>
      </c>
      <c r="B495" t="str">
        <f>申込一覧表!BU11</f>
        <v/>
      </c>
      <c r="C495" t="str">
        <f>申込一覧表!CF11</f>
        <v/>
      </c>
      <c r="D495" t="str">
        <f>申込一覧表!CQ11</f>
        <v/>
      </c>
      <c r="E495">
        <v>0</v>
      </c>
      <c r="F495">
        <v>0</v>
      </c>
      <c r="G495" t="str">
        <f>申込一覧表!DC11</f>
        <v>999:99.99</v>
      </c>
    </row>
    <row r="496" spans="1:7">
      <c r="A496" t="str">
        <f>IF(申込一覧表!U12="","",申込一覧表!BI12)</f>
        <v/>
      </c>
      <c r="B496" t="str">
        <f>申込一覧表!BU12</f>
        <v/>
      </c>
      <c r="C496" t="str">
        <f>申込一覧表!CF12</f>
        <v/>
      </c>
      <c r="D496" t="str">
        <f>申込一覧表!CQ12</f>
        <v/>
      </c>
      <c r="E496">
        <v>0</v>
      </c>
      <c r="F496">
        <v>0</v>
      </c>
      <c r="G496" t="str">
        <f>申込一覧表!DC12</f>
        <v>999:99.99</v>
      </c>
    </row>
    <row r="497" spans="1:7">
      <c r="A497" t="str">
        <f>IF(申込一覧表!U13="","",申込一覧表!BI13)</f>
        <v/>
      </c>
      <c r="B497" t="str">
        <f>申込一覧表!BU13</f>
        <v/>
      </c>
      <c r="C497" t="str">
        <f>申込一覧表!CF13</f>
        <v/>
      </c>
      <c r="D497" t="str">
        <f>申込一覧表!CQ13</f>
        <v/>
      </c>
      <c r="E497">
        <v>0</v>
      </c>
      <c r="F497">
        <v>0</v>
      </c>
      <c r="G497" t="str">
        <f>申込一覧表!DC13</f>
        <v>999:99.99</v>
      </c>
    </row>
    <row r="498" spans="1:7">
      <c r="A498" t="str">
        <f>IF(申込一覧表!U14="","",申込一覧表!BI14)</f>
        <v/>
      </c>
      <c r="B498" t="str">
        <f>申込一覧表!BU14</f>
        <v/>
      </c>
      <c r="C498" t="str">
        <f>申込一覧表!CF14</f>
        <v/>
      </c>
      <c r="D498" t="str">
        <f>申込一覧表!CQ14</f>
        <v/>
      </c>
      <c r="E498">
        <v>0</v>
      </c>
      <c r="F498">
        <v>0</v>
      </c>
      <c r="G498" t="str">
        <f>申込一覧表!DC14</f>
        <v>999:99.99</v>
      </c>
    </row>
    <row r="499" spans="1:7">
      <c r="A499" t="str">
        <f>IF(申込一覧表!U15="","",申込一覧表!BI15)</f>
        <v/>
      </c>
      <c r="B499" t="str">
        <f>申込一覧表!BU15</f>
        <v/>
      </c>
      <c r="C499" t="str">
        <f>申込一覧表!CF15</f>
        <v/>
      </c>
      <c r="D499" t="str">
        <f>申込一覧表!CQ15</f>
        <v/>
      </c>
      <c r="E499">
        <v>0</v>
      </c>
      <c r="F499">
        <v>0</v>
      </c>
      <c r="G499" t="str">
        <f>申込一覧表!DC15</f>
        <v>999:99.99</v>
      </c>
    </row>
    <row r="500" spans="1:7">
      <c r="A500" t="str">
        <f>IF(申込一覧表!U16="","",申込一覧表!BI16)</f>
        <v/>
      </c>
      <c r="B500" t="str">
        <f>申込一覧表!BU16</f>
        <v/>
      </c>
      <c r="C500" t="str">
        <f>申込一覧表!CF16</f>
        <v/>
      </c>
      <c r="D500" t="str">
        <f>申込一覧表!CQ16</f>
        <v/>
      </c>
      <c r="E500">
        <v>0</v>
      </c>
      <c r="F500">
        <v>0</v>
      </c>
      <c r="G500" t="str">
        <f>申込一覧表!DC16</f>
        <v>999:99.99</v>
      </c>
    </row>
    <row r="501" spans="1:7">
      <c r="A501" t="str">
        <f>IF(申込一覧表!U17="","",申込一覧表!BI17)</f>
        <v/>
      </c>
      <c r="B501" t="str">
        <f>申込一覧表!BU17</f>
        <v/>
      </c>
      <c r="C501" t="str">
        <f>申込一覧表!CF17</f>
        <v/>
      </c>
      <c r="D501" t="str">
        <f>申込一覧表!CQ17</f>
        <v/>
      </c>
      <c r="E501">
        <v>0</v>
      </c>
      <c r="F501">
        <v>0</v>
      </c>
      <c r="G501" t="str">
        <f>申込一覧表!DC17</f>
        <v>999:99.99</v>
      </c>
    </row>
    <row r="502" spans="1:7">
      <c r="A502" t="str">
        <f>IF(申込一覧表!U18="","",申込一覧表!BI18)</f>
        <v/>
      </c>
      <c r="B502" t="str">
        <f>申込一覧表!BU18</f>
        <v/>
      </c>
      <c r="C502" t="str">
        <f>申込一覧表!CF18</f>
        <v/>
      </c>
      <c r="D502" t="str">
        <f>申込一覧表!CQ18</f>
        <v/>
      </c>
      <c r="E502">
        <v>0</v>
      </c>
      <c r="F502">
        <v>0</v>
      </c>
      <c r="G502" t="str">
        <f>申込一覧表!DC18</f>
        <v>999:99.99</v>
      </c>
    </row>
    <row r="503" spans="1:7">
      <c r="A503" t="str">
        <f>IF(申込一覧表!U19="","",申込一覧表!BI19)</f>
        <v/>
      </c>
      <c r="B503" t="str">
        <f>申込一覧表!BU19</f>
        <v/>
      </c>
      <c r="C503" t="str">
        <f>申込一覧表!CF19</f>
        <v/>
      </c>
      <c r="D503" t="str">
        <f>申込一覧表!CQ19</f>
        <v/>
      </c>
      <c r="E503">
        <v>0</v>
      </c>
      <c r="F503">
        <v>0</v>
      </c>
      <c r="G503" t="str">
        <f>申込一覧表!DC19</f>
        <v>999:99.99</v>
      </c>
    </row>
    <row r="504" spans="1:7">
      <c r="A504" t="str">
        <f>IF(申込一覧表!U20="","",申込一覧表!BI20)</f>
        <v/>
      </c>
      <c r="B504" t="str">
        <f>申込一覧表!BU20</f>
        <v/>
      </c>
      <c r="C504" t="str">
        <f>申込一覧表!CF20</f>
        <v/>
      </c>
      <c r="D504" t="str">
        <f>申込一覧表!CQ20</f>
        <v/>
      </c>
      <c r="E504">
        <v>0</v>
      </c>
      <c r="F504">
        <v>0</v>
      </c>
      <c r="G504" t="str">
        <f>申込一覧表!DC20</f>
        <v>999:99.99</v>
      </c>
    </row>
    <row r="505" spans="1:7">
      <c r="A505" t="str">
        <f>IF(申込一覧表!U21="","",申込一覧表!BI21)</f>
        <v/>
      </c>
      <c r="B505" t="str">
        <f>申込一覧表!BU21</f>
        <v/>
      </c>
      <c r="C505" t="str">
        <f>申込一覧表!CF21</f>
        <v/>
      </c>
      <c r="D505" t="str">
        <f>申込一覧表!CQ21</f>
        <v/>
      </c>
      <c r="E505">
        <v>0</v>
      </c>
      <c r="F505">
        <v>0</v>
      </c>
      <c r="G505" t="str">
        <f>申込一覧表!DC21</f>
        <v>999:99.99</v>
      </c>
    </row>
    <row r="506" spans="1:7">
      <c r="A506" t="str">
        <f>IF(申込一覧表!U22="","",申込一覧表!BI22)</f>
        <v/>
      </c>
      <c r="B506" t="str">
        <f>申込一覧表!BU22</f>
        <v/>
      </c>
      <c r="C506" t="str">
        <f>申込一覧表!CF22</f>
        <v/>
      </c>
      <c r="D506" t="str">
        <f>申込一覧表!CQ22</f>
        <v/>
      </c>
      <c r="E506">
        <v>0</v>
      </c>
      <c r="F506">
        <v>0</v>
      </c>
      <c r="G506" t="str">
        <f>申込一覧表!DC22</f>
        <v>999:99.99</v>
      </c>
    </row>
    <row r="507" spans="1:7">
      <c r="A507" t="str">
        <f>IF(申込一覧表!U23="","",申込一覧表!BI23)</f>
        <v/>
      </c>
      <c r="B507" t="str">
        <f>申込一覧表!BU23</f>
        <v/>
      </c>
      <c r="C507" t="str">
        <f>申込一覧表!CF23</f>
        <v/>
      </c>
      <c r="D507" t="str">
        <f>申込一覧表!CQ23</f>
        <v/>
      </c>
      <c r="E507">
        <v>0</v>
      </c>
      <c r="F507">
        <v>0</v>
      </c>
      <c r="G507" t="str">
        <f>申込一覧表!DC23</f>
        <v>999:99.99</v>
      </c>
    </row>
    <row r="508" spans="1:7">
      <c r="A508" t="str">
        <f>IF(申込一覧表!U24="","",申込一覧表!BI24)</f>
        <v/>
      </c>
      <c r="B508" t="str">
        <f>申込一覧表!BU24</f>
        <v/>
      </c>
      <c r="C508" t="str">
        <f>申込一覧表!CF24</f>
        <v/>
      </c>
      <c r="D508" t="str">
        <f>申込一覧表!CQ24</f>
        <v/>
      </c>
      <c r="E508">
        <v>0</v>
      </c>
      <c r="F508">
        <v>0</v>
      </c>
      <c r="G508" t="str">
        <f>申込一覧表!DC24</f>
        <v>999:99.99</v>
      </c>
    </row>
    <row r="509" spans="1:7">
      <c r="A509" t="str">
        <f>IF(申込一覧表!U25="","",申込一覧表!BI25)</f>
        <v/>
      </c>
      <c r="B509" t="str">
        <f>申込一覧表!BU25</f>
        <v/>
      </c>
      <c r="C509" t="str">
        <f>申込一覧表!CF25</f>
        <v/>
      </c>
      <c r="D509" t="str">
        <f>申込一覧表!CQ25</f>
        <v/>
      </c>
      <c r="E509">
        <v>0</v>
      </c>
      <c r="F509">
        <v>0</v>
      </c>
      <c r="G509" t="str">
        <f>申込一覧表!DC25</f>
        <v>999:99.99</v>
      </c>
    </row>
    <row r="510" spans="1:7">
      <c r="A510" t="str">
        <f>IF(申込一覧表!U26="","",申込一覧表!BI26)</f>
        <v/>
      </c>
      <c r="B510" t="str">
        <f>申込一覧表!BU26</f>
        <v/>
      </c>
      <c r="C510" t="str">
        <f>申込一覧表!CF26</f>
        <v/>
      </c>
      <c r="D510" t="str">
        <f>申込一覧表!CQ26</f>
        <v/>
      </c>
      <c r="E510">
        <v>0</v>
      </c>
      <c r="F510">
        <v>0</v>
      </c>
      <c r="G510" t="str">
        <f>申込一覧表!DC26</f>
        <v>999:99.99</v>
      </c>
    </row>
    <row r="511" spans="1:7">
      <c r="A511" t="str">
        <f>IF(申込一覧表!U27="","",申込一覧表!BI27)</f>
        <v/>
      </c>
      <c r="B511" t="str">
        <f>申込一覧表!BU27</f>
        <v/>
      </c>
      <c r="C511" t="str">
        <f>申込一覧表!CF27</f>
        <v/>
      </c>
      <c r="D511" t="str">
        <f>申込一覧表!CQ27</f>
        <v/>
      </c>
      <c r="E511">
        <v>0</v>
      </c>
      <c r="F511">
        <v>0</v>
      </c>
      <c r="G511" t="str">
        <f>申込一覧表!DC27</f>
        <v>999:99.99</v>
      </c>
    </row>
    <row r="512" spans="1:7">
      <c r="A512" t="str">
        <f>IF(申込一覧表!U28="","",申込一覧表!BI28)</f>
        <v/>
      </c>
      <c r="B512" t="str">
        <f>申込一覧表!BU28</f>
        <v/>
      </c>
      <c r="C512" t="str">
        <f>申込一覧表!CF28</f>
        <v/>
      </c>
      <c r="D512" t="str">
        <f>申込一覧表!CQ28</f>
        <v/>
      </c>
      <c r="E512">
        <v>0</v>
      </c>
      <c r="F512">
        <v>0</v>
      </c>
      <c r="G512" t="str">
        <f>申込一覧表!DC28</f>
        <v>999:99.99</v>
      </c>
    </row>
    <row r="513" spans="1:7">
      <c r="A513" t="str">
        <f>IF(申込一覧表!U29="","",申込一覧表!BI29)</f>
        <v/>
      </c>
      <c r="B513" t="str">
        <f>申込一覧表!BU29</f>
        <v/>
      </c>
      <c r="C513" t="str">
        <f>申込一覧表!CF29</f>
        <v/>
      </c>
      <c r="D513" t="str">
        <f>申込一覧表!CQ29</f>
        <v/>
      </c>
      <c r="E513">
        <v>0</v>
      </c>
      <c r="F513">
        <v>0</v>
      </c>
      <c r="G513" t="str">
        <f>申込一覧表!DC29</f>
        <v>999:99.99</v>
      </c>
    </row>
    <row r="514" spans="1:7">
      <c r="A514" t="str">
        <f>IF(申込一覧表!U30="","",申込一覧表!BI30)</f>
        <v/>
      </c>
      <c r="B514" t="str">
        <f>申込一覧表!BU30</f>
        <v/>
      </c>
      <c r="C514" t="str">
        <f>申込一覧表!CF30</f>
        <v/>
      </c>
      <c r="D514" t="str">
        <f>申込一覧表!CQ30</f>
        <v/>
      </c>
      <c r="E514">
        <v>0</v>
      </c>
      <c r="F514">
        <v>0</v>
      </c>
      <c r="G514" t="str">
        <f>申込一覧表!DC30</f>
        <v>999:99.99</v>
      </c>
    </row>
    <row r="515" spans="1:7">
      <c r="A515" t="str">
        <f>IF(申込一覧表!U31="","",申込一覧表!BI31)</f>
        <v/>
      </c>
      <c r="B515" t="str">
        <f>申込一覧表!BU31</f>
        <v/>
      </c>
      <c r="C515" t="str">
        <f>申込一覧表!CF31</f>
        <v/>
      </c>
      <c r="D515" t="str">
        <f>申込一覧表!CQ31</f>
        <v/>
      </c>
      <c r="E515">
        <v>0</v>
      </c>
      <c r="F515">
        <v>0</v>
      </c>
      <c r="G515" t="str">
        <f>申込一覧表!DC31</f>
        <v>999:99.99</v>
      </c>
    </row>
    <row r="516" spans="1:7">
      <c r="A516" t="str">
        <f>IF(申込一覧表!U32="","",申込一覧表!BI32)</f>
        <v/>
      </c>
      <c r="B516" t="str">
        <f>申込一覧表!BU32</f>
        <v/>
      </c>
      <c r="C516" t="str">
        <f>申込一覧表!CF32</f>
        <v/>
      </c>
      <c r="D516" t="str">
        <f>申込一覧表!CQ32</f>
        <v/>
      </c>
      <c r="E516">
        <v>0</v>
      </c>
      <c r="F516">
        <v>0</v>
      </c>
      <c r="G516" t="str">
        <f>申込一覧表!DC32</f>
        <v>999:99.99</v>
      </c>
    </row>
    <row r="517" spans="1:7">
      <c r="A517" t="str">
        <f>IF(申込一覧表!U33="","",申込一覧表!BI33)</f>
        <v/>
      </c>
      <c r="B517" t="str">
        <f>申込一覧表!BU33</f>
        <v/>
      </c>
      <c r="C517" t="str">
        <f>申込一覧表!CF33</f>
        <v/>
      </c>
      <c r="D517" t="str">
        <f>申込一覧表!CQ33</f>
        <v/>
      </c>
      <c r="E517">
        <v>0</v>
      </c>
      <c r="F517">
        <v>0</v>
      </c>
      <c r="G517" t="str">
        <f>申込一覧表!DC33</f>
        <v>999:99.99</v>
      </c>
    </row>
    <row r="518" spans="1:7">
      <c r="A518" t="str">
        <f>IF(申込一覧表!U34="","",申込一覧表!BI34)</f>
        <v/>
      </c>
      <c r="B518" t="str">
        <f>申込一覧表!BU34</f>
        <v/>
      </c>
      <c r="C518" t="str">
        <f>申込一覧表!CF34</f>
        <v/>
      </c>
      <c r="D518" t="str">
        <f>申込一覧表!CQ34</f>
        <v/>
      </c>
      <c r="E518">
        <v>0</v>
      </c>
      <c r="F518">
        <v>0</v>
      </c>
      <c r="G518" t="str">
        <f>申込一覧表!DC34</f>
        <v>999:99.99</v>
      </c>
    </row>
    <row r="519" spans="1:7">
      <c r="A519" t="str">
        <f>IF(申込一覧表!U35="","",申込一覧表!BI35)</f>
        <v/>
      </c>
      <c r="B519" t="str">
        <f>申込一覧表!BU35</f>
        <v/>
      </c>
      <c r="C519" t="str">
        <f>申込一覧表!CF35</f>
        <v/>
      </c>
      <c r="D519" t="str">
        <f>申込一覧表!CQ35</f>
        <v/>
      </c>
      <c r="E519">
        <v>0</v>
      </c>
      <c r="F519">
        <v>0</v>
      </c>
      <c r="G519" t="str">
        <f>申込一覧表!DC35</f>
        <v>999:99.99</v>
      </c>
    </row>
    <row r="520" spans="1:7">
      <c r="A520" t="str">
        <f>IF(申込一覧表!U36="","",申込一覧表!BI36)</f>
        <v/>
      </c>
      <c r="B520" t="str">
        <f>申込一覧表!BU36</f>
        <v/>
      </c>
      <c r="C520" t="str">
        <f>申込一覧表!CF36</f>
        <v/>
      </c>
      <c r="D520" t="str">
        <f>申込一覧表!CQ36</f>
        <v/>
      </c>
      <c r="E520">
        <v>0</v>
      </c>
      <c r="F520">
        <v>0</v>
      </c>
      <c r="G520" t="str">
        <f>申込一覧表!DC36</f>
        <v>999:99.99</v>
      </c>
    </row>
    <row r="521" spans="1:7">
      <c r="A521" t="str">
        <f>IF(申込一覧表!U37="","",申込一覧表!BI37)</f>
        <v/>
      </c>
      <c r="B521" t="str">
        <f>申込一覧表!BU37</f>
        <v/>
      </c>
      <c r="C521" t="str">
        <f>申込一覧表!CF37</f>
        <v/>
      </c>
      <c r="D521" t="str">
        <f>申込一覧表!CQ37</f>
        <v/>
      </c>
      <c r="E521">
        <v>0</v>
      </c>
      <c r="F521">
        <v>0</v>
      </c>
      <c r="G521" t="str">
        <f>申込一覧表!DC37</f>
        <v>999:99.99</v>
      </c>
    </row>
    <row r="522" spans="1:7">
      <c r="A522" t="str">
        <f>IF(申込一覧表!U38="","",申込一覧表!BI38)</f>
        <v/>
      </c>
      <c r="B522" t="str">
        <f>申込一覧表!BU38</f>
        <v/>
      </c>
      <c r="C522" t="str">
        <f>申込一覧表!CF38</f>
        <v/>
      </c>
      <c r="D522" t="str">
        <f>申込一覧表!CQ38</f>
        <v/>
      </c>
      <c r="E522">
        <v>0</v>
      </c>
      <c r="F522">
        <v>0</v>
      </c>
      <c r="G522" t="str">
        <f>申込一覧表!DC38</f>
        <v>999:99.99</v>
      </c>
    </row>
    <row r="523" spans="1:7">
      <c r="A523" t="str">
        <f>IF(申込一覧表!U39="","",申込一覧表!BI39)</f>
        <v/>
      </c>
      <c r="B523" t="str">
        <f>申込一覧表!BU39</f>
        <v/>
      </c>
      <c r="C523" t="str">
        <f>申込一覧表!CF39</f>
        <v/>
      </c>
      <c r="D523" t="str">
        <f>申込一覧表!CQ39</f>
        <v/>
      </c>
      <c r="E523">
        <v>0</v>
      </c>
      <c r="F523">
        <v>0</v>
      </c>
      <c r="G523" t="str">
        <f>申込一覧表!DC39</f>
        <v>999:99.99</v>
      </c>
    </row>
    <row r="524" spans="1:7">
      <c r="A524" t="str">
        <f>IF(申込一覧表!U40="","",申込一覧表!BI40)</f>
        <v/>
      </c>
      <c r="B524" t="str">
        <f>申込一覧表!BU40</f>
        <v/>
      </c>
      <c r="C524" t="str">
        <f>申込一覧表!CF40</f>
        <v/>
      </c>
      <c r="D524" t="str">
        <f>申込一覧表!CQ40</f>
        <v/>
      </c>
      <c r="E524">
        <v>0</v>
      </c>
      <c r="F524">
        <v>0</v>
      </c>
      <c r="G524" t="str">
        <f>申込一覧表!DC40</f>
        <v>999:99.99</v>
      </c>
    </row>
    <row r="525" spans="1:7">
      <c r="A525" t="str">
        <f>IF(申込一覧表!U41="","",申込一覧表!BI41)</f>
        <v/>
      </c>
      <c r="B525" t="str">
        <f>申込一覧表!BU41</f>
        <v/>
      </c>
      <c r="C525" t="str">
        <f>申込一覧表!CF41</f>
        <v/>
      </c>
      <c r="D525" t="str">
        <f>申込一覧表!CQ41</f>
        <v/>
      </c>
      <c r="E525">
        <v>0</v>
      </c>
      <c r="F525">
        <v>0</v>
      </c>
      <c r="G525" t="str">
        <f>申込一覧表!DC41</f>
        <v>999:99.99</v>
      </c>
    </row>
    <row r="526" spans="1:7">
      <c r="A526" t="str">
        <f>IF(申込一覧表!U42="","",申込一覧表!BI42)</f>
        <v/>
      </c>
      <c r="B526" t="str">
        <f>申込一覧表!BU42</f>
        <v/>
      </c>
      <c r="C526" t="str">
        <f>申込一覧表!CF42</f>
        <v/>
      </c>
      <c r="D526" t="str">
        <f>申込一覧表!CQ42</f>
        <v/>
      </c>
      <c r="E526">
        <v>0</v>
      </c>
      <c r="F526">
        <v>0</v>
      </c>
      <c r="G526" t="str">
        <f>申込一覧表!DC42</f>
        <v>999:99.99</v>
      </c>
    </row>
    <row r="527" spans="1:7">
      <c r="A527" t="str">
        <f>IF(申込一覧表!U43="","",申込一覧表!BI43)</f>
        <v/>
      </c>
      <c r="B527" t="str">
        <f>申込一覧表!BU43</f>
        <v/>
      </c>
      <c r="C527" t="str">
        <f>申込一覧表!CF43</f>
        <v/>
      </c>
      <c r="D527" t="str">
        <f>申込一覧表!CQ43</f>
        <v/>
      </c>
      <c r="E527">
        <v>0</v>
      </c>
      <c r="F527">
        <v>0</v>
      </c>
      <c r="G527" t="str">
        <f>申込一覧表!DC43</f>
        <v>999:99.99</v>
      </c>
    </row>
    <row r="528" spans="1:7">
      <c r="A528" t="str">
        <f>IF(申込一覧表!U44="","",申込一覧表!BI44)</f>
        <v/>
      </c>
      <c r="B528" t="str">
        <f>申込一覧表!BU44</f>
        <v/>
      </c>
      <c r="C528" t="str">
        <f>申込一覧表!CF44</f>
        <v/>
      </c>
      <c r="D528" t="str">
        <f>申込一覧表!CQ44</f>
        <v/>
      </c>
      <c r="E528">
        <v>0</v>
      </c>
      <c r="F528">
        <v>0</v>
      </c>
      <c r="G528" t="str">
        <f>申込一覧表!DC44</f>
        <v>999:99.99</v>
      </c>
    </row>
    <row r="529" spans="1:7">
      <c r="A529" t="str">
        <f>IF(申込一覧表!U45="","",申込一覧表!BI45)</f>
        <v/>
      </c>
      <c r="B529" t="str">
        <f>申込一覧表!BU45</f>
        <v/>
      </c>
      <c r="C529" t="str">
        <f>申込一覧表!CF45</f>
        <v/>
      </c>
      <c r="D529" t="str">
        <f>申込一覧表!CQ45</f>
        <v/>
      </c>
      <c r="E529">
        <v>0</v>
      </c>
      <c r="F529">
        <v>0</v>
      </c>
      <c r="G529" t="str">
        <f>申込一覧表!DC45</f>
        <v>999:99.99</v>
      </c>
    </row>
    <row r="530" spans="1:7">
      <c r="A530" t="str">
        <f>IF(申込一覧表!U46="","",申込一覧表!BI46)</f>
        <v/>
      </c>
      <c r="B530" t="str">
        <f>申込一覧表!BU46</f>
        <v/>
      </c>
      <c r="C530" t="str">
        <f>申込一覧表!CF46</f>
        <v/>
      </c>
      <c r="D530" t="str">
        <f>申込一覧表!CQ46</f>
        <v/>
      </c>
      <c r="E530">
        <v>0</v>
      </c>
      <c r="F530">
        <v>0</v>
      </c>
      <c r="G530" t="str">
        <f>申込一覧表!DC46</f>
        <v>999:99.99</v>
      </c>
    </row>
    <row r="531" spans="1:7">
      <c r="A531" t="str">
        <f>IF(申込一覧表!U47="","",申込一覧表!BI47)</f>
        <v/>
      </c>
      <c r="B531" t="str">
        <f>申込一覧表!BU47</f>
        <v/>
      </c>
      <c r="C531" t="str">
        <f>申込一覧表!CF47</f>
        <v/>
      </c>
      <c r="D531" t="str">
        <f>申込一覧表!CQ47</f>
        <v/>
      </c>
      <c r="E531">
        <v>0</v>
      </c>
      <c r="F531">
        <v>0</v>
      </c>
      <c r="G531" t="str">
        <f>申込一覧表!DC47</f>
        <v>999:99.99</v>
      </c>
    </row>
    <row r="532" spans="1:7">
      <c r="A532" t="str">
        <f>IF(申込一覧表!U48="","",申込一覧表!BI48)</f>
        <v/>
      </c>
      <c r="B532" t="str">
        <f>申込一覧表!BU48</f>
        <v/>
      </c>
      <c r="C532" t="str">
        <f>申込一覧表!CF48</f>
        <v/>
      </c>
      <c r="D532" t="str">
        <f>申込一覧表!CQ48</f>
        <v/>
      </c>
      <c r="E532">
        <v>0</v>
      </c>
      <c r="F532">
        <v>0</v>
      </c>
      <c r="G532" t="str">
        <f>申込一覧表!DC48</f>
        <v>999:99.99</v>
      </c>
    </row>
    <row r="533" spans="1:7">
      <c r="A533" t="str">
        <f>IF(申込一覧表!U49="","",申込一覧表!BI49)</f>
        <v/>
      </c>
      <c r="B533" t="str">
        <f>申込一覧表!BU49</f>
        <v/>
      </c>
      <c r="C533" t="str">
        <f>申込一覧表!CF49</f>
        <v/>
      </c>
      <c r="D533" t="str">
        <f>申込一覧表!CQ49</f>
        <v/>
      </c>
      <c r="E533">
        <v>0</v>
      </c>
      <c r="F533">
        <v>0</v>
      </c>
      <c r="G533" t="str">
        <f>申込一覧表!DC49</f>
        <v>999:99.99</v>
      </c>
    </row>
    <row r="534" spans="1:7">
      <c r="A534" t="str">
        <f>IF(申込一覧表!U50="","",申込一覧表!BI50)</f>
        <v/>
      </c>
      <c r="B534" t="str">
        <f>申込一覧表!BU50</f>
        <v/>
      </c>
      <c r="C534" t="str">
        <f>申込一覧表!CF50</f>
        <v/>
      </c>
      <c r="D534" t="str">
        <f>申込一覧表!CQ50</f>
        <v/>
      </c>
      <c r="E534">
        <v>0</v>
      </c>
      <c r="F534">
        <v>0</v>
      </c>
      <c r="G534" t="str">
        <f>申込一覧表!DC50</f>
        <v>999:99.99</v>
      </c>
    </row>
    <row r="535" spans="1:7">
      <c r="A535" t="str">
        <f>IF(申込一覧表!U51="","",申込一覧表!BI51)</f>
        <v/>
      </c>
      <c r="B535" t="str">
        <f>申込一覧表!BU51</f>
        <v/>
      </c>
      <c r="C535" t="str">
        <f>申込一覧表!CF51</f>
        <v/>
      </c>
      <c r="D535" t="str">
        <f>申込一覧表!CQ51</f>
        <v/>
      </c>
      <c r="E535">
        <v>0</v>
      </c>
      <c r="F535">
        <v>0</v>
      </c>
      <c r="G535" t="str">
        <f>申込一覧表!DC51</f>
        <v>999:99.99</v>
      </c>
    </row>
    <row r="536" spans="1:7">
      <c r="A536" t="str">
        <f>IF(申込一覧表!U52="","",申込一覧表!BI52)</f>
        <v/>
      </c>
      <c r="B536" t="str">
        <f>申込一覧表!BU52</f>
        <v/>
      </c>
      <c r="C536" t="str">
        <f>申込一覧表!CF52</f>
        <v/>
      </c>
      <c r="D536" t="str">
        <f>申込一覧表!CQ52</f>
        <v/>
      </c>
      <c r="E536">
        <v>0</v>
      </c>
      <c r="F536">
        <v>0</v>
      </c>
      <c r="G536" t="str">
        <f>申込一覧表!DC52</f>
        <v>999:99.99</v>
      </c>
    </row>
    <row r="537" spans="1:7">
      <c r="A537" t="str">
        <f>IF(申込一覧表!U53="","",申込一覧表!BI53)</f>
        <v/>
      </c>
      <c r="B537" t="str">
        <f>申込一覧表!BU53</f>
        <v/>
      </c>
      <c r="C537" t="str">
        <f>申込一覧表!CF53</f>
        <v/>
      </c>
      <c r="D537" t="str">
        <f>申込一覧表!CQ53</f>
        <v/>
      </c>
      <c r="E537">
        <v>0</v>
      </c>
      <c r="F537">
        <v>0</v>
      </c>
      <c r="G537" t="str">
        <f>申込一覧表!DC53</f>
        <v>999:99.99</v>
      </c>
    </row>
    <row r="538" spans="1:7">
      <c r="A538" t="str">
        <f>IF(申込一覧表!U54="","",申込一覧表!BI54)</f>
        <v/>
      </c>
      <c r="B538" t="str">
        <f>申込一覧表!BU54</f>
        <v/>
      </c>
      <c r="C538" t="str">
        <f>申込一覧表!CF54</f>
        <v/>
      </c>
      <c r="D538" t="str">
        <f>申込一覧表!CQ54</f>
        <v/>
      </c>
      <c r="E538">
        <v>0</v>
      </c>
      <c r="F538">
        <v>0</v>
      </c>
      <c r="G538" t="str">
        <f>申込一覧表!DC54</f>
        <v>999:99.99</v>
      </c>
    </row>
    <row r="539" spans="1:7">
      <c r="A539" t="str">
        <f>IF(申込一覧表!U55="","",申込一覧表!BI55)</f>
        <v/>
      </c>
      <c r="B539" t="str">
        <f>申込一覧表!BU55</f>
        <v/>
      </c>
      <c r="C539" t="str">
        <f>申込一覧表!CF55</f>
        <v/>
      </c>
      <c r="D539" t="str">
        <f>申込一覧表!CQ55</f>
        <v/>
      </c>
      <c r="E539">
        <v>0</v>
      </c>
      <c r="F539">
        <v>0</v>
      </c>
      <c r="G539" t="str">
        <f>申込一覧表!DC55</f>
        <v>999:99.99</v>
      </c>
    </row>
    <row r="540" spans="1:7">
      <c r="A540" t="str">
        <f>IF(申込一覧表!U56="","",申込一覧表!BI56)</f>
        <v/>
      </c>
      <c r="B540" t="str">
        <f>申込一覧表!BU56</f>
        <v/>
      </c>
      <c r="C540" t="str">
        <f>申込一覧表!CF56</f>
        <v/>
      </c>
      <c r="D540" t="str">
        <f>申込一覧表!CQ56</f>
        <v/>
      </c>
      <c r="E540">
        <v>0</v>
      </c>
      <c r="F540">
        <v>0</v>
      </c>
      <c r="G540" t="str">
        <f>申込一覧表!DC56</f>
        <v>999:99.99</v>
      </c>
    </row>
    <row r="541" spans="1:7">
      <c r="A541" t="str">
        <f>IF(申込一覧表!U57="","",申込一覧表!BI57)</f>
        <v/>
      </c>
      <c r="B541" t="str">
        <f>申込一覧表!BU57</f>
        <v/>
      </c>
      <c r="C541" t="str">
        <f>申込一覧表!CF57</f>
        <v/>
      </c>
      <c r="D541" t="str">
        <f>申込一覧表!CQ57</f>
        <v/>
      </c>
      <c r="E541">
        <v>0</v>
      </c>
      <c r="F541">
        <v>0</v>
      </c>
      <c r="G541" t="str">
        <f>申込一覧表!DC57</f>
        <v>999:99.99</v>
      </c>
    </row>
    <row r="542" spans="1:7">
      <c r="A542" t="str">
        <f>IF(申込一覧表!U58="","",申込一覧表!BI58)</f>
        <v/>
      </c>
      <c r="B542" t="str">
        <f>申込一覧表!BU58</f>
        <v/>
      </c>
      <c r="C542" t="str">
        <f>申込一覧表!CF58</f>
        <v/>
      </c>
      <c r="D542" t="str">
        <f>申込一覧表!CQ58</f>
        <v/>
      </c>
      <c r="E542">
        <v>0</v>
      </c>
      <c r="F542">
        <v>0</v>
      </c>
      <c r="G542" t="str">
        <f>申込一覧表!DC58</f>
        <v>999:99.99</v>
      </c>
    </row>
    <row r="543" spans="1:7">
      <c r="A543" t="str">
        <f>IF(申込一覧表!U59="","",申込一覧表!BI59)</f>
        <v/>
      </c>
      <c r="B543" t="str">
        <f>申込一覧表!BU59</f>
        <v/>
      </c>
      <c r="C543" t="str">
        <f>申込一覧表!CF59</f>
        <v/>
      </c>
      <c r="D543" t="str">
        <f>申込一覧表!CQ59</f>
        <v/>
      </c>
      <c r="E543">
        <v>0</v>
      </c>
      <c r="F543">
        <v>0</v>
      </c>
      <c r="G543" t="str">
        <f>申込一覧表!DC59</f>
        <v>999:99.99</v>
      </c>
    </row>
    <row r="544" spans="1:7">
      <c r="A544" t="str">
        <f>IF(申込一覧表!U60="","",申込一覧表!BI60)</f>
        <v/>
      </c>
      <c r="B544" t="str">
        <f>申込一覧表!BU60</f>
        <v/>
      </c>
      <c r="C544" t="str">
        <f>申込一覧表!CF60</f>
        <v/>
      </c>
      <c r="D544" t="str">
        <f>申込一覧表!CQ60</f>
        <v/>
      </c>
      <c r="E544">
        <v>0</v>
      </c>
      <c r="F544">
        <v>0</v>
      </c>
      <c r="G544" t="str">
        <f>申込一覧表!DC60</f>
        <v>999:99.99</v>
      </c>
    </row>
    <row r="545" spans="1:7">
      <c r="A545" t="str">
        <f>IF(申込一覧表!U61="","",申込一覧表!BI61)</f>
        <v/>
      </c>
      <c r="B545" t="str">
        <f>申込一覧表!BU61</f>
        <v/>
      </c>
      <c r="C545" t="str">
        <f>申込一覧表!CF61</f>
        <v/>
      </c>
      <c r="D545" t="str">
        <f>申込一覧表!CQ61</f>
        <v/>
      </c>
      <c r="E545">
        <v>0</v>
      </c>
      <c r="F545">
        <v>0</v>
      </c>
      <c r="G545" t="str">
        <f>申込一覧表!DC61</f>
        <v>999:99.99</v>
      </c>
    </row>
    <row r="546" spans="1:7">
      <c r="A546" t="str">
        <f>IF(申込一覧表!U62="","",申込一覧表!BI62)</f>
        <v/>
      </c>
      <c r="B546" t="str">
        <f>申込一覧表!BU62</f>
        <v/>
      </c>
      <c r="C546" t="str">
        <f>申込一覧表!CF62</f>
        <v/>
      </c>
      <c r="D546" t="str">
        <f>申込一覧表!CQ62</f>
        <v/>
      </c>
      <c r="E546">
        <v>0</v>
      </c>
      <c r="F546">
        <v>0</v>
      </c>
      <c r="G546" t="str">
        <f>申込一覧表!DC62</f>
        <v>999:99.99</v>
      </c>
    </row>
    <row r="547" spans="1:7">
      <c r="A547" t="str">
        <f>IF(申込一覧表!U63="","",申込一覧表!BI63)</f>
        <v/>
      </c>
      <c r="B547" t="str">
        <f>申込一覧表!BU63</f>
        <v/>
      </c>
      <c r="C547" t="str">
        <f>申込一覧表!CF63</f>
        <v/>
      </c>
      <c r="D547" t="str">
        <f>申込一覧表!CQ63</f>
        <v/>
      </c>
      <c r="E547">
        <v>0</v>
      </c>
      <c r="F547">
        <v>0</v>
      </c>
      <c r="G547" t="str">
        <f>申込一覧表!DC63</f>
        <v>999:99.99</v>
      </c>
    </row>
    <row r="548" spans="1:7">
      <c r="A548" t="str">
        <f>IF(申込一覧表!U64="","",申込一覧表!BI64)</f>
        <v/>
      </c>
      <c r="B548" t="str">
        <f>申込一覧表!BU64</f>
        <v/>
      </c>
      <c r="C548" t="str">
        <f>申込一覧表!CF64</f>
        <v/>
      </c>
      <c r="D548" t="str">
        <f>申込一覧表!CQ64</f>
        <v/>
      </c>
      <c r="E548">
        <v>0</v>
      </c>
      <c r="F548">
        <v>0</v>
      </c>
      <c r="G548" t="str">
        <f>申込一覧表!DC64</f>
        <v>999:99.99</v>
      </c>
    </row>
    <row r="549" spans="1:7">
      <c r="A549" s="118" t="str">
        <f>IF(申込一覧表!U65="","",申込一覧表!BI65)</f>
        <v/>
      </c>
      <c r="B549" s="118" t="str">
        <f>申込一覧表!BU65</f>
        <v/>
      </c>
      <c r="C549" s="118" t="str">
        <f>申込一覧表!CF65</f>
        <v/>
      </c>
      <c r="D549" s="118" t="str">
        <f>申込一覧表!CQ65</f>
        <v/>
      </c>
      <c r="E549" s="118">
        <v>0</v>
      </c>
      <c r="F549" s="118">
        <v>0</v>
      </c>
      <c r="G549" s="118" t="str">
        <f>申込一覧表!DC65</f>
        <v>999:99.99</v>
      </c>
    </row>
    <row r="551" spans="1:7">
      <c r="A551" s="118"/>
      <c r="B551" s="118"/>
      <c r="C551" s="118"/>
      <c r="D551" s="118"/>
      <c r="E551" s="118"/>
      <c r="F551" s="118"/>
      <c r="G551" s="118"/>
    </row>
    <row r="552" spans="1:7">
      <c r="A552" t="str">
        <f>IF(申込一覧表!U68="","",申込一覧表!BI68)</f>
        <v/>
      </c>
      <c r="B552" t="str">
        <f>申込一覧表!BU68</f>
        <v/>
      </c>
      <c r="C552" t="str">
        <f>申込一覧表!CF68</f>
        <v/>
      </c>
      <c r="D552" t="str">
        <f>申込一覧表!CQ68</f>
        <v/>
      </c>
      <c r="E552">
        <v>0</v>
      </c>
      <c r="F552">
        <v>5</v>
      </c>
      <c r="G552" t="str">
        <f>申込一覧表!DC68</f>
        <v>999:99.99</v>
      </c>
    </row>
    <row r="553" spans="1:7">
      <c r="A553" t="str">
        <f>IF(申込一覧表!U69="","",申込一覧表!BI69)</f>
        <v/>
      </c>
      <c r="B553" t="str">
        <f>申込一覧表!BU69</f>
        <v/>
      </c>
      <c r="C553" t="str">
        <f>申込一覧表!CF69</f>
        <v/>
      </c>
      <c r="D553" t="str">
        <f>申込一覧表!CQ69</f>
        <v/>
      </c>
      <c r="E553">
        <v>0</v>
      </c>
      <c r="F553">
        <v>5</v>
      </c>
      <c r="G553" t="str">
        <f>申込一覧表!DC69</f>
        <v>999:99.99</v>
      </c>
    </row>
    <row r="554" spans="1:7">
      <c r="A554" t="str">
        <f>IF(申込一覧表!U70="","",申込一覧表!BI70)</f>
        <v/>
      </c>
      <c r="B554" t="str">
        <f>申込一覧表!BU70</f>
        <v/>
      </c>
      <c r="C554" t="str">
        <f>申込一覧表!CF70</f>
        <v/>
      </c>
      <c r="D554" t="str">
        <f>申込一覧表!CQ70</f>
        <v/>
      </c>
      <c r="E554">
        <v>0</v>
      </c>
      <c r="F554">
        <v>5</v>
      </c>
      <c r="G554" t="str">
        <f>申込一覧表!DC70</f>
        <v>999:99.99</v>
      </c>
    </row>
    <row r="555" spans="1:7">
      <c r="A555" t="str">
        <f>IF(申込一覧表!U71="","",申込一覧表!BI71)</f>
        <v/>
      </c>
      <c r="B555" t="str">
        <f>申込一覧表!BU71</f>
        <v/>
      </c>
      <c r="C555" t="str">
        <f>申込一覧表!CF71</f>
        <v/>
      </c>
      <c r="D555" t="str">
        <f>申込一覧表!CQ71</f>
        <v/>
      </c>
      <c r="E555">
        <v>0</v>
      </c>
      <c r="F555">
        <v>5</v>
      </c>
      <c r="G555" t="str">
        <f>申込一覧表!DC71</f>
        <v>999:99.99</v>
      </c>
    </row>
    <row r="556" spans="1:7">
      <c r="A556" t="str">
        <f>IF(申込一覧表!U72="","",申込一覧表!BI72)</f>
        <v/>
      </c>
      <c r="B556" t="str">
        <f>申込一覧表!BU72</f>
        <v/>
      </c>
      <c r="C556" t="str">
        <f>申込一覧表!CF72</f>
        <v/>
      </c>
      <c r="D556" t="str">
        <f>申込一覧表!CQ72</f>
        <v/>
      </c>
      <c r="E556">
        <v>0</v>
      </c>
      <c r="F556">
        <v>5</v>
      </c>
      <c r="G556" t="str">
        <f>申込一覧表!DC72</f>
        <v>999:99.99</v>
      </c>
    </row>
    <row r="557" spans="1:7">
      <c r="A557" t="str">
        <f>IF(申込一覧表!U73="","",申込一覧表!BI73)</f>
        <v/>
      </c>
      <c r="B557" t="str">
        <f>申込一覧表!BU73</f>
        <v/>
      </c>
      <c r="C557" t="str">
        <f>申込一覧表!CF73</f>
        <v/>
      </c>
      <c r="D557" t="str">
        <f>申込一覧表!CQ73</f>
        <v/>
      </c>
      <c r="E557">
        <v>0</v>
      </c>
      <c r="F557">
        <v>5</v>
      </c>
      <c r="G557" t="str">
        <f>申込一覧表!DC73</f>
        <v>999:99.99</v>
      </c>
    </row>
    <row r="558" spans="1:7">
      <c r="A558" t="str">
        <f>IF(申込一覧表!U74="","",申込一覧表!BI74)</f>
        <v/>
      </c>
      <c r="B558" t="str">
        <f>申込一覧表!BU74</f>
        <v/>
      </c>
      <c r="C558" t="str">
        <f>申込一覧表!CF74</f>
        <v/>
      </c>
      <c r="D558" t="str">
        <f>申込一覧表!CQ74</f>
        <v/>
      </c>
      <c r="E558">
        <v>0</v>
      </c>
      <c r="F558">
        <v>5</v>
      </c>
      <c r="G558" t="str">
        <f>申込一覧表!DC74</f>
        <v>999:99.99</v>
      </c>
    </row>
    <row r="559" spans="1:7">
      <c r="A559" t="str">
        <f>IF(申込一覧表!U75="","",申込一覧表!BI75)</f>
        <v/>
      </c>
      <c r="B559" t="str">
        <f>申込一覧表!BU75</f>
        <v/>
      </c>
      <c r="C559" t="str">
        <f>申込一覧表!CF75</f>
        <v/>
      </c>
      <c r="D559" t="str">
        <f>申込一覧表!CQ75</f>
        <v/>
      </c>
      <c r="E559">
        <v>0</v>
      </c>
      <c r="F559">
        <v>5</v>
      </c>
      <c r="G559" t="str">
        <f>申込一覧表!DC75</f>
        <v>999:99.99</v>
      </c>
    </row>
    <row r="560" spans="1:7">
      <c r="A560" t="str">
        <f>IF(申込一覧表!U76="","",申込一覧表!BI76)</f>
        <v/>
      </c>
      <c r="B560" t="str">
        <f>申込一覧表!BU76</f>
        <v/>
      </c>
      <c r="C560" t="str">
        <f>申込一覧表!CF76</f>
        <v/>
      </c>
      <c r="D560" t="str">
        <f>申込一覧表!CQ76</f>
        <v/>
      </c>
      <c r="E560">
        <v>0</v>
      </c>
      <c r="F560">
        <v>5</v>
      </c>
      <c r="G560" t="str">
        <f>申込一覧表!DC76</f>
        <v>999:99.99</v>
      </c>
    </row>
    <row r="561" spans="1:7">
      <c r="A561" t="str">
        <f>IF(申込一覧表!U77="","",申込一覧表!BI77)</f>
        <v/>
      </c>
      <c r="B561" t="str">
        <f>申込一覧表!BU77</f>
        <v/>
      </c>
      <c r="C561" t="str">
        <f>申込一覧表!CF77</f>
        <v/>
      </c>
      <c r="D561" t="str">
        <f>申込一覧表!CQ77</f>
        <v/>
      </c>
      <c r="E561">
        <v>0</v>
      </c>
      <c r="F561">
        <v>5</v>
      </c>
      <c r="G561" t="str">
        <f>申込一覧表!DC77</f>
        <v>999:99.99</v>
      </c>
    </row>
    <row r="562" spans="1:7">
      <c r="A562" t="str">
        <f>IF(申込一覧表!U78="","",申込一覧表!BI78)</f>
        <v/>
      </c>
      <c r="B562" t="str">
        <f>申込一覧表!BU78</f>
        <v/>
      </c>
      <c r="C562" t="str">
        <f>申込一覧表!CF78</f>
        <v/>
      </c>
      <c r="D562" t="str">
        <f>申込一覧表!CQ78</f>
        <v/>
      </c>
      <c r="E562">
        <v>0</v>
      </c>
      <c r="F562">
        <v>5</v>
      </c>
      <c r="G562" t="str">
        <f>申込一覧表!DC78</f>
        <v>999:99.99</v>
      </c>
    </row>
    <row r="563" spans="1:7">
      <c r="A563" t="str">
        <f>IF(申込一覧表!U79="","",申込一覧表!BI79)</f>
        <v/>
      </c>
      <c r="B563" t="str">
        <f>申込一覧表!BU79</f>
        <v/>
      </c>
      <c r="C563" t="str">
        <f>申込一覧表!CF79</f>
        <v/>
      </c>
      <c r="D563" t="str">
        <f>申込一覧表!CQ79</f>
        <v/>
      </c>
      <c r="E563">
        <v>0</v>
      </c>
      <c r="F563">
        <v>5</v>
      </c>
      <c r="G563" t="str">
        <f>申込一覧表!DC79</f>
        <v>999:99.99</v>
      </c>
    </row>
    <row r="564" spans="1:7">
      <c r="A564" t="str">
        <f>IF(申込一覧表!U80="","",申込一覧表!BI80)</f>
        <v/>
      </c>
      <c r="B564" t="str">
        <f>申込一覧表!BU80</f>
        <v/>
      </c>
      <c r="C564" t="str">
        <f>申込一覧表!CF80</f>
        <v/>
      </c>
      <c r="D564" t="str">
        <f>申込一覧表!CQ80</f>
        <v/>
      </c>
      <c r="E564">
        <v>0</v>
      </c>
      <c r="F564">
        <v>5</v>
      </c>
      <c r="G564" t="str">
        <f>申込一覧表!DC80</f>
        <v>999:99.99</v>
      </c>
    </row>
    <row r="565" spans="1:7">
      <c r="A565" t="str">
        <f>IF(申込一覧表!U81="","",申込一覧表!BI81)</f>
        <v/>
      </c>
      <c r="B565" t="str">
        <f>申込一覧表!BU81</f>
        <v/>
      </c>
      <c r="C565" t="str">
        <f>申込一覧表!CF81</f>
        <v/>
      </c>
      <c r="D565" t="str">
        <f>申込一覧表!CQ81</f>
        <v/>
      </c>
      <c r="E565">
        <v>0</v>
      </c>
      <c r="F565">
        <v>5</v>
      </c>
      <c r="G565" t="str">
        <f>申込一覧表!DC81</f>
        <v>999:99.99</v>
      </c>
    </row>
    <row r="566" spans="1:7">
      <c r="A566" t="str">
        <f>IF(申込一覧表!U82="","",申込一覧表!BI82)</f>
        <v/>
      </c>
      <c r="B566" t="str">
        <f>申込一覧表!BU82</f>
        <v/>
      </c>
      <c r="C566" t="str">
        <f>申込一覧表!CF82</f>
        <v/>
      </c>
      <c r="D566" t="str">
        <f>申込一覧表!CQ82</f>
        <v/>
      </c>
      <c r="E566">
        <v>0</v>
      </c>
      <c r="F566">
        <v>5</v>
      </c>
      <c r="G566" t="str">
        <f>申込一覧表!DC82</f>
        <v>999:99.99</v>
      </c>
    </row>
    <row r="567" spans="1:7">
      <c r="A567" t="str">
        <f>IF(申込一覧表!U83="","",申込一覧表!BI83)</f>
        <v/>
      </c>
      <c r="B567" t="str">
        <f>申込一覧表!BU83</f>
        <v/>
      </c>
      <c r="C567" t="str">
        <f>申込一覧表!CF83</f>
        <v/>
      </c>
      <c r="D567" t="str">
        <f>申込一覧表!CQ83</f>
        <v/>
      </c>
      <c r="E567">
        <v>0</v>
      </c>
      <c r="F567">
        <v>5</v>
      </c>
      <c r="G567" t="str">
        <f>申込一覧表!DC83</f>
        <v>999:99.99</v>
      </c>
    </row>
    <row r="568" spans="1:7">
      <c r="A568" t="str">
        <f>IF(申込一覧表!U84="","",申込一覧表!BI84)</f>
        <v/>
      </c>
      <c r="B568" t="str">
        <f>申込一覧表!BU84</f>
        <v/>
      </c>
      <c r="C568" t="str">
        <f>申込一覧表!CF84</f>
        <v/>
      </c>
      <c r="D568" t="str">
        <f>申込一覧表!CQ84</f>
        <v/>
      </c>
      <c r="E568">
        <v>0</v>
      </c>
      <c r="F568">
        <v>5</v>
      </c>
      <c r="G568" t="str">
        <f>申込一覧表!DC84</f>
        <v>999:99.99</v>
      </c>
    </row>
    <row r="569" spans="1:7">
      <c r="A569" t="str">
        <f>IF(申込一覧表!U85="","",申込一覧表!BI85)</f>
        <v/>
      </c>
      <c r="B569" t="str">
        <f>申込一覧表!BU85</f>
        <v/>
      </c>
      <c r="C569" t="str">
        <f>申込一覧表!CF85</f>
        <v/>
      </c>
      <c r="D569" t="str">
        <f>申込一覧表!CQ85</f>
        <v/>
      </c>
      <c r="E569">
        <v>0</v>
      </c>
      <c r="F569">
        <v>5</v>
      </c>
      <c r="G569" t="str">
        <f>申込一覧表!DC85</f>
        <v>999:99.99</v>
      </c>
    </row>
    <row r="570" spans="1:7">
      <c r="A570" t="str">
        <f>IF(申込一覧表!U86="","",申込一覧表!BI86)</f>
        <v/>
      </c>
      <c r="B570" t="str">
        <f>申込一覧表!BU86</f>
        <v/>
      </c>
      <c r="C570" t="str">
        <f>申込一覧表!CF86</f>
        <v/>
      </c>
      <c r="D570" t="str">
        <f>申込一覧表!CQ86</f>
        <v/>
      </c>
      <c r="E570">
        <v>0</v>
      </c>
      <c r="F570">
        <v>5</v>
      </c>
      <c r="G570" t="str">
        <f>申込一覧表!DC86</f>
        <v>999:99.99</v>
      </c>
    </row>
    <row r="571" spans="1:7">
      <c r="A571" t="str">
        <f>IF(申込一覧表!U87="","",申込一覧表!BI87)</f>
        <v/>
      </c>
      <c r="B571" t="str">
        <f>申込一覧表!BU87</f>
        <v/>
      </c>
      <c r="C571" t="str">
        <f>申込一覧表!CF87</f>
        <v/>
      </c>
      <c r="D571" t="str">
        <f>申込一覧表!CQ87</f>
        <v/>
      </c>
      <c r="E571">
        <v>0</v>
      </c>
      <c r="F571">
        <v>5</v>
      </c>
      <c r="G571" t="str">
        <f>申込一覧表!DC87</f>
        <v>999:99.99</v>
      </c>
    </row>
    <row r="572" spans="1:7">
      <c r="A572" t="str">
        <f>IF(申込一覧表!U88="","",申込一覧表!BI88)</f>
        <v/>
      </c>
      <c r="B572" t="str">
        <f>申込一覧表!BU88</f>
        <v/>
      </c>
      <c r="C572" t="str">
        <f>申込一覧表!CF88</f>
        <v/>
      </c>
      <c r="D572" t="str">
        <f>申込一覧表!CQ88</f>
        <v/>
      </c>
      <c r="E572">
        <v>0</v>
      </c>
      <c r="F572">
        <v>5</v>
      </c>
      <c r="G572" t="str">
        <f>申込一覧表!DC88</f>
        <v>999:99.99</v>
      </c>
    </row>
    <row r="573" spans="1:7">
      <c r="A573" t="str">
        <f>IF(申込一覧表!U89="","",申込一覧表!BI89)</f>
        <v/>
      </c>
      <c r="B573" t="str">
        <f>申込一覧表!BU89</f>
        <v/>
      </c>
      <c r="C573" t="str">
        <f>申込一覧表!CF89</f>
        <v/>
      </c>
      <c r="D573" t="str">
        <f>申込一覧表!CQ89</f>
        <v/>
      </c>
      <c r="E573">
        <v>0</v>
      </c>
      <c r="F573">
        <v>5</v>
      </c>
      <c r="G573" t="str">
        <f>申込一覧表!DC89</f>
        <v>999:99.99</v>
      </c>
    </row>
    <row r="574" spans="1:7">
      <c r="A574" t="str">
        <f>IF(申込一覧表!U90="","",申込一覧表!BI90)</f>
        <v/>
      </c>
      <c r="B574" t="str">
        <f>申込一覧表!BU90</f>
        <v/>
      </c>
      <c r="C574" t="str">
        <f>申込一覧表!CF90</f>
        <v/>
      </c>
      <c r="D574" t="str">
        <f>申込一覧表!CQ90</f>
        <v/>
      </c>
      <c r="E574">
        <v>0</v>
      </c>
      <c r="F574">
        <v>5</v>
      </c>
      <c r="G574" t="str">
        <f>申込一覧表!DC90</f>
        <v>999:99.99</v>
      </c>
    </row>
    <row r="575" spans="1:7">
      <c r="A575" t="str">
        <f>IF(申込一覧表!U91="","",申込一覧表!BI91)</f>
        <v/>
      </c>
      <c r="B575" t="str">
        <f>申込一覧表!BU91</f>
        <v/>
      </c>
      <c r="C575" t="str">
        <f>申込一覧表!CF91</f>
        <v/>
      </c>
      <c r="D575" t="str">
        <f>申込一覧表!CQ91</f>
        <v/>
      </c>
      <c r="E575">
        <v>0</v>
      </c>
      <c r="F575">
        <v>5</v>
      </c>
      <c r="G575" t="str">
        <f>申込一覧表!DC91</f>
        <v>999:99.99</v>
      </c>
    </row>
    <row r="576" spans="1:7">
      <c r="A576" t="str">
        <f>IF(申込一覧表!U92="","",申込一覧表!BI92)</f>
        <v/>
      </c>
      <c r="B576" t="str">
        <f>申込一覧表!BU92</f>
        <v/>
      </c>
      <c r="C576" t="str">
        <f>申込一覧表!CF92</f>
        <v/>
      </c>
      <c r="D576" t="str">
        <f>申込一覧表!CQ92</f>
        <v/>
      </c>
      <c r="E576">
        <v>0</v>
      </c>
      <c r="F576">
        <v>5</v>
      </c>
      <c r="G576" t="str">
        <f>申込一覧表!DC92</f>
        <v>999:99.99</v>
      </c>
    </row>
    <row r="577" spans="1:7">
      <c r="A577" t="str">
        <f>IF(申込一覧表!U93="","",申込一覧表!BI93)</f>
        <v/>
      </c>
      <c r="B577" t="str">
        <f>申込一覧表!BU93</f>
        <v/>
      </c>
      <c r="C577" t="str">
        <f>申込一覧表!CF93</f>
        <v/>
      </c>
      <c r="D577" t="str">
        <f>申込一覧表!CQ93</f>
        <v/>
      </c>
      <c r="E577">
        <v>0</v>
      </c>
      <c r="F577">
        <v>5</v>
      </c>
      <c r="G577" t="str">
        <f>申込一覧表!DC93</f>
        <v>999:99.99</v>
      </c>
    </row>
    <row r="578" spans="1:7">
      <c r="A578" t="str">
        <f>IF(申込一覧表!U94="","",申込一覧表!BI94)</f>
        <v/>
      </c>
      <c r="B578" t="str">
        <f>申込一覧表!BU94</f>
        <v/>
      </c>
      <c r="C578" t="str">
        <f>申込一覧表!CF94</f>
        <v/>
      </c>
      <c r="D578" t="str">
        <f>申込一覧表!CQ94</f>
        <v/>
      </c>
      <c r="E578">
        <v>0</v>
      </c>
      <c r="F578">
        <v>5</v>
      </c>
      <c r="G578" t="str">
        <f>申込一覧表!DC94</f>
        <v>999:99.99</v>
      </c>
    </row>
    <row r="579" spans="1:7">
      <c r="A579" t="str">
        <f>IF(申込一覧表!U95="","",申込一覧表!BI95)</f>
        <v/>
      </c>
      <c r="B579" t="str">
        <f>申込一覧表!BU95</f>
        <v/>
      </c>
      <c r="C579" t="str">
        <f>申込一覧表!CF95</f>
        <v/>
      </c>
      <c r="D579" t="str">
        <f>申込一覧表!CQ95</f>
        <v/>
      </c>
      <c r="E579">
        <v>0</v>
      </c>
      <c r="F579">
        <v>5</v>
      </c>
      <c r="G579" t="str">
        <f>申込一覧表!DC95</f>
        <v>999:99.99</v>
      </c>
    </row>
    <row r="580" spans="1:7">
      <c r="A580" t="str">
        <f>IF(申込一覧表!U96="","",申込一覧表!BI96)</f>
        <v/>
      </c>
      <c r="B580" t="str">
        <f>申込一覧表!BU96</f>
        <v/>
      </c>
      <c r="C580" t="str">
        <f>申込一覧表!CF96</f>
        <v/>
      </c>
      <c r="D580" t="str">
        <f>申込一覧表!CQ96</f>
        <v/>
      </c>
      <c r="E580">
        <v>0</v>
      </c>
      <c r="F580">
        <v>5</v>
      </c>
      <c r="G580" t="str">
        <f>申込一覧表!DC96</f>
        <v>999:99.99</v>
      </c>
    </row>
    <row r="581" spans="1:7">
      <c r="A581" t="str">
        <f>IF(申込一覧表!U97="","",申込一覧表!BI97)</f>
        <v/>
      </c>
      <c r="B581" t="str">
        <f>申込一覧表!BU97</f>
        <v/>
      </c>
      <c r="C581" t="str">
        <f>申込一覧表!CF97</f>
        <v/>
      </c>
      <c r="D581" t="str">
        <f>申込一覧表!CQ97</f>
        <v/>
      </c>
      <c r="E581">
        <v>0</v>
      </c>
      <c r="F581">
        <v>5</v>
      </c>
      <c r="G581" t="str">
        <f>申込一覧表!DC97</f>
        <v>999:99.99</v>
      </c>
    </row>
    <row r="582" spans="1:7">
      <c r="A582" t="str">
        <f>IF(申込一覧表!U98="","",申込一覧表!BI98)</f>
        <v/>
      </c>
      <c r="B582" t="str">
        <f>申込一覧表!BU98</f>
        <v/>
      </c>
      <c r="C582" t="str">
        <f>申込一覧表!CF98</f>
        <v/>
      </c>
      <c r="D582" t="str">
        <f>申込一覧表!CQ98</f>
        <v/>
      </c>
      <c r="E582">
        <v>0</v>
      </c>
      <c r="F582">
        <v>5</v>
      </c>
      <c r="G582" t="str">
        <f>申込一覧表!DC98</f>
        <v>999:99.99</v>
      </c>
    </row>
    <row r="583" spans="1:7">
      <c r="A583" t="str">
        <f>IF(申込一覧表!U99="","",申込一覧表!BI99)</f>
        <v/>
      </c>
      <c r="B583" t="str">
        <f>申込一覧表!BU99</f>
        <v/>
      </c>
      <c r="C583" t="str">
        <f>申込一覧表!CF99</f>
        <v/>
      </c>
      <c r="D583" t="str">
        <f>申込一覧表!CQ99</f>
        <v/>
      </c>
      <c r="E583">
        <v>0</v>
      </c>
      <c r="F583">
        <v>5</v>
      </c>
      <c r="G583" t="str">
        <f>申込一覧表!DC99</f>
        <v>999:99.99</v>
      </c>
    </row>
    <row r="584" spans="1:7">
      <c r="A584" t="str">
        <f>IF(申込一覧表!U100="","",申込一覧表!BI100)</f>
        <v/>
      </c>
      <c r="B584" t="str">
        <f>申込一覧表!BU100</f>
        <v/>
      </c>
      <c r="C584" t="str">
        <f>申込一覧表!CF100</f>
        <v/>
      </c>
      <c r="D584" t="str">
        <f>申込一覧表!CQ100</f>
        <v/>
      </c>
      <c r="E584">
        <v>0</v>
      </c>
      <c r="F584">
        <v>5</v>
      </c>
      <c r="G584" t="str">
        <f>申込一覧表!DC100</f>
        <v>999:99.99</v>
      </c>
    </row>
    <row r="585" spans="1:7">
      <c r="A585" t="str">
        <f>IF(申込一覧表!U101="","",申込一覧表!BI101)</f>
        <v/>
      </c>
      <c r="B585" t="str">
        <f>申込一覧表!BU101</f>
        <v/>
      </c>
      <c r="C585" t="str">
        <f>申込一覧表!CF101</f>
        <v/>
      </c>
      <c r="D585" t="str">
        <f>申込一覧表!CQ101</f>
        <v/>
      </c>
      <c r="E585">
        <v>0</v>
      </c>
      <c r="F585">
        <v>5</v>
      </c>
      <c r="G585" t="str">
        <f>申込一覧表!DC101</f>
        <v>999:99.99</v>
      </c>
    </row>
    <row r="586" spans="1:7">
      <c r="A586" t="str">
        <f>IF(申込一覧表!U102="","",申込一覧表!BI102)</f>
        <v/>
      </c>
      <c r="B586" t="str">
        <f>申込一覧表!BU102</f>
        <v/>
      </c>
      <c r="C586" t="str">
        <f>申込一覧表!CF102</f>
        <v/>
      </c>
      <c r="D586" t="str">
        <f>申込一覧表!CQ102</f>
        <v/>
      </c>
      <c r="E586">
        <v>0</v>
      </c>
      <c r="F586">
        <v>5</v>
      </c>
      <c r="G586" t="str">
        <f>申込一覧表!DC102</f>
        <v>999:99.99</v>
      </c>
    </row>
    <row r="587" spans="1:7">
      <c r="A587" t="str">
        <f>IF(申込一覧表!U103="","",申込一覧表!BI103)</f>
        <v/>
      </c>
      <c r="B587" t="str">
        <f>申込一覧表!BU103</f>
        <v/>
      </c>
      <c r="C587" t="str">
        <f>申込一覧表!CF103</f>
        <v/>
      </c>
      <c r="D587" t="str">
        <f>申込一覧表!CQ103</f>
        <v/>
      </c>
      <c r="E587">
        <v>0</v>
      </c>
      <c r="F587">
        <v>5</v>
      </c>
      <c r="G587" t="str">
        <f>申込一覧表!DC103</f>
        <v>999:99.99</v>
      </c>
    </row>
    <row r="588" spans="1:7">
      <c r="A588" t="str">
        <f>IF(申込一覧表!U104="","",申込一覧表!BI104)</f>
        <v/>
      </c>
      <c r="B588" t="str">
        <f>申込一覧表!BU104</f>
        <v/>
      </c>
      <c r="C588" t="str">
        <f>申込一覧表!CF104</f>
        <v/>
      </c>
      <c r="D588" t="str">
        <f>申込一覧表!CQ104</f>
        <v/>
      </c>
      <c r="E588">
        <v>0</v>
      </c>
      <c r="F588">
        <v>5</v>
      </c>
      <c r="G588" t="str">
        <f>申込一覧表!DC104</f>
        <v>999:99.99</v>
      </c>
    </row>
    <row r="589" spans="1:7">
      <c r="A589" t="str">
        <f>IF(申込一覧表!U105="","",申込一覧表!BI105)</f>
        <v/>
      </c>
      <c r="B589" t="str">
        <f>申込一覧表!BU105</f>
        <v/>
      </c>
      <c r="C589" t="str">
        <f>申込一覧表!CF105</f>
        <v/>
      </c>
      <c r="D589" t="str">
        <f>申込一覧表!CQ105</f>
        <v/>
      </c>
      <c r="E589">
        <v>0</v>
      </c>
      <c r="F589">
        <v>5</v>
      </c>
      <c r="G589" t="str">
        <f>申込一覧表!DC105</f>
        <v>999:99.99</v>
      </c>
    </row>
    <row r="590" spans="1:7">
      <c r="A590" t="str">
        <f>IF(申込一覧表!U106="","",申込一覧表!BI106)</f>
        <v/>
      </c>
      <c r="B590" t="str">
        <f>申込一覧表!BU106</f>
        <v/>
      </c>
      <c r="C590" t="str">
        <f>申込一覧表!CF106</f>
        <v/>
      </c>
      <c r="D590" t="str">
        <f>申込一覧表!CQ106</f>
        <v/>
      </c>
      <c r="E590">
        <v>0</v>
      </c>
      <c r="F590">
        <v>5</v>
      </c>
      <c r="G590" t="str">
        <f>申込一覧表!DC106</f>
        <v>999:99.99</v>
      </c>
    </row>
    <row r="591" spans="1:7">
      <c r="A591" t="str">
        <f>IF(申込一覧表!U107="","",申込一覧表!BI107)</f>
        <v/>
      </c>
      <c r="B591" t="str">
        <f>申込一覧表!BU107</f>
        <v/>
      </c>
      <c r="C591" t="str">
        <f>申込一覧表!CF107</f>
        <v/>
      </c>
      <c r="D591" t="str">
        <f>申込一覧表!CQ107</f>
        <v/>
      </c>
      <c r="E591">
        <v>0</v>
      </c>
      <c r="F591">
        <v>5</v>
      </c>
      <c r="G591" t="str">
        <f>申込一覧表!DC107</f>
        <v>999:99.99</v>
      </c>
    </row>
    <row r="592" spans="1:7">
      <c r="A592" t="str">
        <f>IF(申込一覧表!U108="","",申込一覧表!BI108)</f>
        <v/>
      </c>
      <c r="B592" t="str">
        <f>申込一覧表!BU108</f>
        <v/>
      </c>
      <c r="C592" t="str">
        <f>申込一覧表!CF108</f>
        <v/>
      </c>
      <c r="D592" t="str">
        <f>申込一覧表!CQ108</f>
        <v/>
      </c>
      <c r="E592">
        <v>0</v>
      </c>
      <c r="F592">
        <v>5</v>
      </c>
      <c r="G592" t="str">
        <f>申込一覧表!DC108</f>
        <v>999:99.99</v>
      </c>
    </row>
    <row r="593" spans="1:7">
      <c r="A593" t="str">
        <f>IF(申込一覧表!U109="","",申込一覧表!BI109)</f>
        <v/>
      </c>
      <c r="B593" t="str">
        <f>申込一覧表!BU109</f>
        <v/>
      </c>
      <c r="C593" t="str">
        <f>申込一覧表!CF109</f>
        <v/>
      </c>
      <c r="D593" t="str">
        <f>申込一覧表!CQ109</f>
        <v/>
      </c>
      <c r="E593">
        <v>0</v>
      </c>
      <c r="F593">
        <v>5</v>
      </c>
      <c r="G593" t="str">
        <f>申込一覧表!DC109</f>
        <v>999:99.99</v>
      </c>
    </row>
    <row r="594" spans="1:7">
      <c r="A594" t="str">
        <f>IF(申込一覧表!U110="","",申込一覧表!BI110)</f>
        <v/>
      </c>
      <c r="B594" t="str">
        <f>申込一覧表!BU110</f>
        <v/>
      </c>
      <c r="C594" t="str">
        <f>申込一覧表!CF110</f>
        <v/>
      </c>
      <c r="D594" t="str">
        <f>申込一覧表!CQ110</f>
        <v/>
      </c>
      <c r="E594">
        <v>0</v>
      </c>
      <c r="F594">
        <v>5</v>
      </c>
      <c r="G594" t="str">
        <f>申込一覧表!DC110</f>
        <v>999:99.99</v>
      </c>
    </row>
    <row r="595" spans="1:7">
      <c r="A595" t="str">
        <f>IF(申込一覧表!U111="","",申込一覧表!BI111)</f>
        <v/>
      </c>
      <c r="B595" t="str">
        <f>申込一覧表!BU111</f>
        <v/>
      </c>
      <c r="C595" t="str">
        <f>申込一覧表!CF111</f>
        <v/>
      </c>
      <c r="D595" t="str">
        <f>申込一覧表!CQ111</f>
        <v/>
      </c>
      <c r="E595">
        <v>0</v>
      </c>
      <c r="F595">
        <v>5</v>
      </c>
      <c r="G595" t="str">
        <f>申込一覧表!DC111</f>
        <v>999:99.99</v>
      </c>
    </row>
    <row r="596" spans="1:7">
      <c r="A596" t="str">
        <f>IF(申込一覧表!U112="","",申込一覧表!BI112)</f>
        <v/>
      </c>
      <c r="B596" t="str">
        <f>申込一覧表!BU112</f>
        <v/>
      </c>
      <c r="C596" t="str">
        <f>申込一覧表!CF112</f>
        <v/>
      </c>
      <c r="D596" t="str">
        <f>申込一覧表!CQ112</f>
        <v/>
      </c>
      <c r="E596">
        <v>0</v>
      </c>
      <c r="F596">
        <v>5</v>
      </c>
      <c r="G596" t="str">
        <f>申込一覧表!DC112</f>
        <v>999:99.99</v>
      </c>
    </row>
    <row r="597" spans="1:7">
      <c r="A597" t="str">
        <f>IF(申込一覧表!U113="","",申込一覧表!BI113)</f>
        <v/>
      </c>
      <c r="B597" t="str">
        <f>申込一覧表!BU113</f>
        <v/>
      </c>
      <c r="C597" t="str">
        <f>申込一覧表!CF113</f>
        <v/>
      </c>
      <c r="D597" t="str">
        <f>申込一覧表!CQ113</f>
        <v/>
      </c>
      <c r="E597">
        <v>0</v>
      </c>
      <c r="F597">
        <v>5</v>
      </c>
      <c r="G597" t="str">
        <f>申込一覧表!DC113</f>
        <v>999:99.99</v>
      </c>
    </row>
    <row r="598" spans="1:7">
      <c r="A598" t="str">
        <f>IF(申込一覧表!U114="","",申込一覧表!BI114)</f>
        <v/>
      </c>
      <c r="B598" t="str">
        <f>申込一覧表!BU114</f>
        <v/>
      </c>
      <c r="C598" t="str">
        <f>申込一覧表!CF114</f>
        <v/>
      </c>
      <c r="D598" t="str">
        <f>申込一覧表!CQ114</f>
        <v/>
      </c>
      <c r="E598">
        <v>0</v>
      </c>
      <c r="F598">
        <v>5</v>
      </c>
      <c r="G598" t="str">
        <f>申込一覧表!DC114</f>
        <v>999:99.99</v>
      </c>
    </row>
    <row r="599" spans="1:7">
      <c r="A599" t="str">
        <f>IF(申込一覧表!U115="","",申込一覧表!BI115)</f>
        <v/>
      </c>
      <c r="B599" t="str">
        <f>申込一覧表!BU115</f>
        <v/>
      </c>
      <c r="C599" t="str">
        <f>申込一覧表!CF115</f>
        <v/>
      </c>
      <c r="D599" t="str">
        <f>申込一覧表!CQ115</f>
        <v/>
      </c>
      <c r="E599">
        <v>0</v>
      </c>
      <c r="F599">
        <v>5</v>
      </c>
      <c r="G599" t="str">
        <f>申込一覧表!DC115</f>
        <v>999:99.99</v>
      </c>
    </row>
    <row r="600" spans="1:7">
      <c r="A600" t="str">
        <f>IF(申込一覧表!U116="","",申込一覧表!BI116)</f>
        <v/>
      </c>
      <c r="B600" t="str">
        <f>申込一覧表!BU116</f>
        <v/>
      </c>
      <c r="C600" t="str">
        <f>申込一覧表!CF116</f>
        <v/>
      </c>
      <c r="D600" t="str">
        <f>申込一覧表!CQ116</f>
        <v/>
      </c>
      <c r="E600">
        <v>0</v>
      </c>
      <c r="F600">
        <v>5</v>
      </c>
      <c r="G600" t="str">
        <f>申込一覧表!DC116</f>
        <v>999:99.99</v>
      </c>
    </row>
    <row r="601" spans="1:7">
      <c r="A601" t="str">
        <f>IF(申込一覧表!U117="","",申込一覧表!BI117)</f>
        <v/>
      </c>
      <c r="B601" t="str">
        <f>申込一覧表!BU117</f>
        <v/>
      </c>
      <c r="C601" t="str">
        <f>申込一覧表!CF117</f>
        <v/>
      </c>
      <c r="D601" t="str">
        <f>申込一覧表!CQ117</f>
        <v/>
      </c>
      <c r="E601">
        <v>0</v>
      </c>
      <c r="F601">
        <v>5</v>
      </c>
      <c r="G601" t="str">
        <f>申込一覧表!DC117</f>
        <v>999:99.99</v>
      </c>
    </row>
    <row r="602" spans="1:7">
      <c r="A602" t="str">
        <f>IF(申込一覧表!U118="","",申込一覧表!BI118)</f>
        <v/>
      </c>
      <c r="B602" t="str">
        <f>申込一覧表!BU118</f>
        <v/>
      </c>
      <c r="C602" t="str">
        <f>申込一覧表!CF118</f>
        <v/>
      </c>
      <c r="D602" t="str">
        <f>申込一覧表!CQ118</f>
        <v/>
      </c>
      <c r="E602">
        <v>0</v>
      </c>
      <c r="F602">
        <v>5</v>
      </c>
      <c r="G602" t="str">
        <f>申込一覧表!DC118</f>
        <v>999:99.99</v>
      </c>
    </row>
    <row r="603" spans="1:7">
      <c r="A603" t="str">
        <f>IF(申込一覧表!U119="","",申込一覧表!BI119)</f>
        <v/>
      </c>
      <c r="B603" t="str">
        <f>申込一覧表!BU119</f>
        <v/>
      </c>
      <c r="C603" t="str">
        <f>申込一覧表!CF119</f>
        <v/>
      </c>
      <c r="D603" t="str">
        <f>申込一覧表!CQ119</f>
        <v/>
      </c>
      <c r="E603">
        <v>0</v>
      </c>
      <c r="F603">
        <v>5</v>
      </c>
      <c r="G603" t="str">
        <f>申込一覧表!DC119</f>
        <v>999:99.99</v>
      </c>
    </row>
    <row r="604" spans="1:7">
      <c r="A604" t="str">
        <f>IF(申込一覧表!U120="","",申込一覧表!BI120)</f>
        <v/>
      </c>
      <c r="B604" t="str">
        <f>申込一覧表!BU120</f>
        <v/>
      </c>
      <c r="C604" t="str">
        <f>申込一覧表!CF120</f>
        <v/>
      </c>
      <c r="D604" t="str">
        <f>申込一覧表!CQ120</f>
        <v/>
      </c>
      <c r="E604">
        <v>0</v>
      </c>
      <c r="F604">
        <v>5</v>
      </c>
      <c r="G604" t="str">
        <f>申込一覧表!DC120</f>
        <v>999:99.99</v>
      </c>
    </row>
    <row r="605" spans="1:7">
      <c r="A605" t="str">
        <f>IF(申込一覧表!U121="","",申込一覧表!BI121)</f>
        <v/>
      </c>
      <c r="B605" t="str">
        <f>申込一覧表!BU121</f>
        <v/>
      </c>
      <c r="C605" t="str">
        <f>申込一覧表!CF121</f>
        <v/>
      </c>
      <c r="D605" t="str">
        <f>申込一覧表!CQ121</f>
        <v/>
      </c>
      <c r="E605">
        <v>0</v>
      </c>
      <c r="F605">
        <v>5</v>
      </c>
      <c r="G605" t="str">
        <f>申込一覧表!DC121</f>
        <v>999:99.99</v>
      </c>
    </row>
    <row r="606" spans="1:7">
      <c r="A606" t="str">
        <f>IF(申込一覧表!U122="","",申込一覧表!BI122)</f>
        <v/>
      </c>
      <c r="B606" t="str">
        <f>申込一覧表!BU122</f>
        <v/>
      </c>
      <c r="C606" t="str">
        <f>申込一覧表!CF122</f>
        <v/>
      </c>
      <c r="D606" t="str">
        <f>申込一覧表!CQ122</f>
        <v/>
      </c>
      <c r="E606">
        <v>0</v>
      </c>
      <c r="F606">
        <v>5</v>
      </c>
      <c r="G606" t="str">
        <f>申込一覧表!DC122</f>
        <v>999:99.99</v>
      </c>
    </row>
    <row r="607" spans="1:7">
      <c r="A607" t="str">
        <f>IF(申込一覧表!U123="","",申込一覧表!BI123)</f>
        <v/>
      </c>
      <c r="B607" t="str">
        <f>申込一覧表!BU123</f>
        <v/>
      </c>
      <c r="C607" t="str">
        <f>申込一覧表!CF123</f>
        <v/>
      </c>
      <c r="D607" t="str">
        <f>申込一覧表!CQ123</f>
        <v/>
      </c>
      <c r="E607">
        <v>0</v>
      </c>
      <c r="F607">
        <v>5</v>
      </c>
      <c r="G607" t="str">
        <f>申込一覧表!DC123</f>
        <v>999:99.99</v>
      </c>
    </row>
    <row r="608" spans="1:7">
      <c r="A608" t="str">
        <f>IF(申込一覧表!U124="","",申込一覧表!BI124)</f>
        <v/>
      </c>
      <c r="B608" t="str">
        <f>申込一覧表!BU124</f>
        <v/>
      </c>
      <c r="C608" t="str">
        <f>申込一覧表!CF124</f>
        <v/>
      </c>
      <c r="D608" t="str">
        <f>申込一覧表!CQ124</f>
        <v/>
      </c>
      <c r="E608">
        <v>0</v>
      </c>
      <c r="F608">
        <v>5</v>
      </c>
      <c r="G608" t="str">
        <f>申込一覧表!DC124</f>
        <v>999:99.99</v>
      </c>
    </row>
    <row r="609" spans="1:7">
      <c r="A609" t="str">
        <f>IF(申込一覧表!U125="","",申込一覧表!BI125)</f>
        <v/>
      </c>
      <c r="B609" t="str">
        <f>申込一覧表!BU125</f>
        <v/>
      </c>
      <c r="C609" t="str">
        <f>申込一覧表!CF125</f>
        <v/>
      </c>
      <c r="D609" t="str">
        <f>申込一覧表!CQ125</f>
        <v/>
      </c>
      <c r="E609">
        <v>0</v>
      </c>
      <c r="F609">
        <v>5</v>
      </c>
      <c r="G609" t="str">
        <f>申込一覧表!DC125</f>
        <v>999:99.99</v>
      </c>
    </row>
    <row r="610" spans="1:7">
      <c r="A610" t="str">
        <f>IF(申込一覧表!U126="","",申込一覧表!BI126)</f>
        <v/>
      </c>
      <c r="B610" t="str">
        <f>申込一覧表!BU126</f>
        <v/>
      </c>
      <c r="C610" t="str">
        <f>申込一覧表!CF126</f>
        <v/>
      </c>
      <c r="D610" t="str">
        <f>申込一覧表!CQ126</f>
        <v/>
      </c>
      <c r="E610">
        <v>0</v>
      </c>
      <c r="F610">
        <v>5</v>
      </c>
      <c r="G610" t="str">
        <f>申込一覧表!DC126</f>
        <v>999:99.99</v>
      </c>
    </row>
    <row r="611" spans="1:7">
      <c r="A611" s="118" t="str">
        <f>IF(申込一覧表!U127="","",申込一覧表!BI127)</f>
        <v/>
      </c>
      <c r="B611" s="118" t="str">
        <f>申込一覧表!BU127</f>
        <v/>
      </c>
      <c r="C611" s="118" t="str">
        <f>申込一覧表!CF127</f>
        <v/>
      </c>
      <c r="D611" t="str">
        <f>申込一覧表!CQ127</f>
        <v/>
      </c>
      <c r="E611" s="118">
        <v>0</v>
      </c>
      <c r="F611" s="118">
        <v>5</v>
      </c>
      <c r="G611" s="118" t="str">
        <f>申込一覧表!DC127</f>
        <v>999:99.99</v>
      </c>
    </row>
    <row r="612" spans="1:7">
      <c r="A612" t="str">
        <f>IF(申込一覧表!X6="","",申込一覧表!BI6)</f>
        <v/>
      </c>
      <c r="B612" s="24" t="str">
        <f>申込一覧表!BV6</f>
        <v/>
      </c>
      <c r="C612" s="24" t="str">
        <f>申込一覧表!CG6</f>
        <v/>
      </c>
      <c r="D612" s="24" t="str">
        <f>申込一覧表!CR6</f>
        <v/>
      </c>
      <c r="E612">
        <v>0</v>
      </c>
      <c r="F612">
        <v>0</v>
      </c>
      <c r="G612" t="str">
        <f>申込一覧表!DD6</f>
        <v>999:99.99</v>
      </c>
    </row>
    <row r="613" spans="1:7">
      <c r="A613" t="str">
        <f>IF(申込一覧表!X7="","",申込一覧表!BI7)</f>
        <v/>
      </c>
      <c r="B613" t="str">
        <f>申込一覧表!BV7</f>
        <v/>
      </c>
      <c r="C613" t="str">
        <f>申込一覧表!CG7</f>
        <v/>
      </c>
      <c r="D613" t="str">
        <f>申込一覧表!CR7</f>
        <v/>
      </c>
      <c r="E613">
        <v>0</v>
      </c>
      <c r="F613">
        <v>0</v>
      </c>
      <c r="G613" t="str">
        <f>申込一覧表!DD7</f>
        <v>999:99.99</v>
      </c>
    </row>
    <row r="614" spans="1:7">
      <c r="A614" t="str">
        <f>IF(申込一覧表!X8="","",申込一覧表!BI8)</f>
        <v/>
      </c>
      <c r="B614" t="str">
        <f>申込一覧表!BV8</f>
        <v/>
      </c>
      <c r="C614" t="str">
        <f>申込一覧表!CG8</f>
        <v/>
      </c>
      <c r="D614" t="str">
        <f>申込一覧表!CR8</f>
        <v/>
      </c>
      <c r="E614">
        <v>0</v>
      </c>
      <c r="F614">
        <v>0</v>
      </c>
      <c r="G614" t="str">
        <f>申込一覧表!DD8</f>
        <v>999:99.99</v>
      </c>
    </row>
    <row r="615" spans="1:7">
      <c r="A615" t="str">
        <f>IF(申込一覧表!X9="","",申込一覧表!BI9)</f>
        <v/>
      </c>
      <c r="B615" t="str">
        <f>申込一覧表!BV9</f>
        <v/>
      </c>
      <c r="C615" t="str">
        <f>申込一覧表!CG9</f>
        <v/>
      </c>
      <c r="D615" t="str">
        <f>申込一覧表!CR9</f>
        <v/>
      </c>
      <c r="E615">
        <v>0</v>
      </c>
      <c r="F615">
        <v>0</v>
      </c>
      <c r="G615" t="str">
        <f>申込一覧表!DD9</f>
        <v>999:99.99</v>
      </c>
    </row>
    <row r="616" spans="1:7">
      <c r="A616" t="str">
        <f>IF(申込一覧表!X10="","",申込一覧表!BI10)</f>
        <v/>
      </c>
      <c r="B616" t="str">
        <f>申込一覧表!BV10</f>
        <v/>
      </c>
      <c r="C616" t="str">
        <f>申込一覧表!CG10</f>
        <v/>
      </c>
      <c r="D616" t="str">
        <f>申込一覧表!CR10</f>
        <v/>
      </c>
      <c r="E616">
        <v>0</v>
      </c>
      <c r="F616">
        <v>0</v>
      </c>
      <c r="G616" t="str">
        <f>申込一覧表!DD10</f>
        <v>999:99.99</v>
      </c>
    </row>
    <row r="617" spans="1:7">
      <c r="A617" t="str">
        <f>IF(申込一覧表!X11="","",申込一覧表!BI11)</f>
        <v/>
      </c>
      <c r="B617" t="str">
        <f>申込一覧表!BV11</f>
        <v/>
      </c>
      <c r="C617" t="str">
        <f>申込一覧表!CG11</f>
        <v/>
      </c>
      <c r="D617" t="str">
        <f>申込一覧表!CR11</f>
        <v/>
      </c>
      <c r="E617">
        <v>0</v>
      </c>
      <c r="F617">
        <v>0</v>
      </c>
      <c r="G617" t="str">
        <f>申込一覧表!DD11</f>
        <v>999:99.99</v>
      </c>
    </row>
    <row r="618" spans="1:7">
      <c r="A618" t="str">
        <f>IF(申込一覧表!X12="","",申込一覧表!BI12)</f>
        <v/>
      </c>
      <c r="B618" t="str">
        <f>申込一覧表!BV12</f>
        <v/>
      </c>
      <c r="C618" t="str">
        <f>申込一覧表!CG12</f>
        <v/>
      </c>
      <c r="D618" t="str">
        <f>申込一覧表!CR12</f>
        <v/>
      </c>
      <c r="E618">
        <v>0</v>
      </c>
      <c r="F618">
        <v>0</v>
      </c>
      <c r="G618" t="str">
        <f>申込一覧表!DD12</f>
        <v>999:99.99</v>
      </c>
    </row>
    <row r="619" spans="1:7">
      <c r="A619" t="str">
        <f>IF(申込一覧表!X13="","",申込一覧表!BI13)</f>
        <v/>
      </c>
      <c r="B619" t="str">
        <f>申込一覧表!BV13</f>
        <v/>
      </c>
      <c r="C619" t="str">
        <f>申込一覧表!CG13</f>
        <v/>
      </c>
      <c r="D619" t="str">
        <f>申込一覧表!CR13</f>
        <v/>
      </c>
      <c r="E619">
        <v>0</v>
      </c>
      <c r="F619">
        <v>0</v>
      </c>
      <c r="G619" t="str">
        <f>申込一覧表!DD13</f>
        <v>999:99.99</v>
      </c>
    </row>
    <row r="620" spans="1:7">
      <c r="A620" t="str">
        <f>IF(申込一覧表!X14="","",申込一覧表!BI14)</f>
        <v/>
      </c>
      <c r="B620" t="str">
        <f>申込一覧表!BV14</f>
        <v/>
      </c>
      <c r="C620" t="str">
        <f>申込一覧表!CG14</f>
        <v/>
      </c>
      <c r="D620" t="str">
        <f>申込一覧表!CR14</f>
        <v/>
      </c>
      <c r="E620">
        <v>0</v>
      </c>
      <c r="F620">
        <v>0</v>
      </c>
      <c r="G620" t="str">
        <f>申込一覧表!DD14</f>
        <v>999:99.99</v>
      </c>
    </row>
    <row r="621" spans="1:7">
      <c r="A621" t="str">
        <f>IF(申込一覧表!X15="","",申込一覧表!BI15)</f>
        <v/>
      </c>
      <c r="B621" t="str">
        <f>申込一覧表!BV15</f>
        <v/>
      </c>
      <c r="C621" t="str">
        <f>申込一覧表!CG15</f>
        <v/>
      </c>
      <c r="D621" t="str">
        <f>申込一覧表!CR15</f>
        <v/>
      </c>
      <c r="E621">
        <v>0</v>
      </c>
      <c r="F621">
        <v>0</v>
      </c>
      <c r="G621" t="str">
        <f>申込一覧表!DD15</f>
        <v>999:99.99</v>
      </c>
    </row>
    <row r="622" spans="1:7">
      <c r="A622" t="str">
        <f>IF(申込一覧表!X16="","",申込一覧表!BI16)</f>
        <v/>
      </c>
      <c r="B622" t="str">
        <f>申込一覧表!BV16</f>
        <v/>
      </c>
      <c r="C622" t="str">
        <f>申込一覧表!CG16</f>
        <v/>
      </c>
      <c r="D622" t="str">
        <f>申込一覧表!CR16</f>
        <v/>
      </c>
      <c r="E622">
        <v>0</v>
      </c>
      <c r="F622">
        <v>0</v>
      </c>
      <c r="G622" t="str">
        <f>申込一覧表!DD16</f>
        <v>999:99.99</v>
      </c>
    </row>
    <row r="623" spans="1:7">
      <c r="A623" t="str">
        <f>IF(申込一覧表!X17="","",申込一覧表!BI17)</f>
        <v/>
      </c>
      <c r="B623" t="str">
        <f>申込一覧表!BV17</f>
        <v/>
      </c>
      <c r="C623" t="str">
        <f>申込一覧表!CG17</f>
        <v/>
      </c>
      <c r="D623" t="str">
        <f>申込一覧表!CR17</f>
        <v/>
      </c>
      <c r="E623">
        <v>0</v>
      </c>
      <c r="F623">
        <v>0</v>
      </c>
      <c r="G623" t="str">
        <f>申込一覧表!DD17</f>
        <v>999:99.99</v>
      </c>
    </row>
    <row r="624" spans="1:7">
      <c r="A624" t="str">
        <f>IF(申込一覧表!X18="","",申込一覧表!BI18)</f>
        <v/>
      </c>
      <c r="B624" t="str">
        <f>申込一覧表!BV18</f>
        <v/>
      </c>
      <c r="C624" t="str">
        <f>申込一覧表!CG18</f>
        <v/>
      </c>
      <c r="D624" t="str">
        <f>申込一覧表!CR18</f>
        <v/>
      </c>
      <c r="E624">
        <v>0</v>
      </c>
      <c r="F624">
        <v>0</v>
      </c>
      <c r="G624" t="str">
        <f>申込一覧表!DD18</f>
        <v>999:99.99</v>
      </c>
    </row>
    <row r="625" spans="1:7">
      <c r="A625" t="str">
        <f>IF(申込一覧表!X19="","",申込一覧表!BI19)</f>
        <v/>
      </c>
      <c r="B625" t="str">
        <f>申込一覧表!BV19</f>
        <v/>
      </c>
      <c r="C625" t="str">
        <f>申込一覧表!CG19</f>
        <v/>
      </c>
      <c r="D625" t="str">
        <f>申込一覧表!CR19</f>
        <v/>
      </c>
      <c r="E625">
        <v>0</v>
      </c>
      <c r="F625">
        <v>0</v>
      </c>
      <c r="G625" t="str">
        <f>申込一覧表!DD19</f>
        <v>999:99.99</v>
      </c>
    </row>
    <row r="626" spans="1:7">
      <c r="A626" t="str">
        <f>IF(申込一覧表!X20="","",申込一覧表!BI20)</f>
        <v/>
      </c>
      <c r="B626" t="str">
        <f>申込一覧表!BV20</f>
        <v/>
      </c>
      <c r="C626" t="str">
        <f>申込一覧表!CG20</f>
        <v/>
      </c>
      <c r="D626" t="str">
        <f>申込一覧表!CR20</f>
        <v/>
      </c>
      <c r="E626">
        <v>0</v>
      </c>
      <c r="F626">
        <v>0</v>
      </c>
      <c r="G626" t="str">
        <f>申込一覧表!DD20</f>
        <v>999:99.99</v>
      </c>
    </row>
    <row r="627" spans="1:7">
      <c r="A627" t="str">
        <f>IF(申込一覧表!X21="","",申込一覧表!BI21)</f>
        <v/>
      </c>
      <c r="B627" t="str">
        <f>申込一覧表!BV21</f>
        <v/>
      </c>
      <c r="C627" t="str">
        <f>申込一覧表!CG21</f>
        <v/>
      </c>
      <c r="D627" t="str">
        <f>申込一覧表!CR21</f>
        <v/>
      </c>
      <c r="E627">
        <v>0</v>
      </c>
      <c r="F627">
        <v>0</v>
      </c>
      <c r="G627" t="str">
        <f>申込一覧表!DD21</f>
        <v>999:99.99</v>
      </c>
    </row>
    <row r="628" spans="1:7">
      <c r="A628" t="str">
        <f>IF(申込一覧表!X22="","",申込一覧表!BI22)</f>
        <v/>
      </c>
      <c r="B628" t="str">
        <f>申込一覧表!BV22</f>
        <v/>
      </c>
      <c r="C628" t="str">
        <f>申込一覧表!CG22</f>
        <v/>
      </c>
      <c r="D628" t="str">
        <f>申込一覧表!CR22</f>
        <v/>
      </c>
      <c r="E628">
        <v>0</v>
      </c>
      <c r="F628">
        <v>0</v>
      </c>
      <c r="G628" t="str">
        <f>申込一覧表!DD22</f>
        <v>999:99.99</v>
      </c>
    </row>
    <row r="629" spans="1:7">
      <c r="A629" t="str">
        <f>IF(申込一覧表!X23="","",申込一覧表!BI23)</f>
        <v/>
      </c>
      <c r="B629" t="str">
        <f>申込一覧表!BV23</f>
        <v/>
      </c>
      <c r="C629" t="str">
        <f>申込一覧表!CG23</f>
        <v/>
      </c>
      <c r="D629" t="str">
        <f>申込一覧表!CR23</f>
        <v/>
      </c>
      <c r="E629">
        <v>0</v>
      </c>
      <c r="F629">
        <v>0</v>
      </c>
      <c r="G629" t="str">
        <f>申込一覧表!DD23</f>
        <v>999:99.99</v>
      </c>
    </row>
    <row r="630" spans="1:7">
      <c r="A630" t="str">
        <f>IF(申込一覧表!X24="","",申込一覧表!BI24)</f>
        <v/>
      </c>
      <c r="B630" t="str">
        <f>申込一覧表!BV24</f>
        <v/>
      </c>
      <c r="C630" t="str">
        <f>申込一覧表!CG24</f>
        <v/>
      </c>
      <c r="D630" t="str">
        <f>申込一覧表!CR24</f>
        <v/>
      </c>
      <c r="E630">
        <v>0</v>
      </c>
      <c r="F630">
        <v>0</v>
      </c>
      <c r="G630" t="str">
        <f>申込一覧表!DD24</f>
        <v>999:99.99</v>
      </c>
    </row>
    <row r="631" spans="1:7">
      <c r="A631" t="str">
        <f>IF(申込一覧表!X25="","",申込一覧表!BI25)</f>
        <v/>
      </c>
      <c r="B631" t="str">
        <f>申込一覧表!BV25</f>
        <v/>
      </c>
      <c r="C631" t="str">
        <f>申込一覧表!CG25</f>
        <v/>
      </c>
      <c r="D631" t="str">
        <f>申込一覧表!CR25</f>
        <v/>
      </c>
      <c r="E631">
        <v>0</v>
      </c>
      <c r="F631">
        <v>0</v>
      </c>
      <c r="G631" t="str">
        <f>申込一覧表!DD25</f>
        <v>999:99.99</v>
      </c>
    </row>
    <row r="632" spans="1:7">
      <c r="A632" t="str">
        <f>IF(申込一覧表!X26="","",申込一覧表!BI26)</f>
        <v/>
      </c>
      <c r="B632" t="str">
        <f>申込一覧表!BV26</f>
        <v/>
      </c>
      <c r="C632" t="str">
        <f>申込一覧表!CG26</f>
        <v/>
      </c>
      <c r="D632" t="str">
        <f>申込一覧表!CR26</f>
        <v/>
      </c>
      <c r="E632">
        <v>0</v>
      </c>
      <c r="F632">
        <v>0</v>
      </c>
      <c r="G632" t="str">
        <f>申込一覧表!DD26</f>
        <v>999:99.99</v>
      </c>
    </row>
    <row r="633" spans="1:7">
      <c r="A633" t="str">
        <f>IF(申込一覧表!X27="","",申込一覧表!BI27)</f>
        <v/>
      </c>
      <c r="B633" t="str">
        <f>申込一覧表!BV27</f>
        <v/>
      </c>
      <c r="C633" t="str">
        <f>申込一覧表!CG27</f>
        <v/>
      </c>
      <c r="D633" t="str">
        <f>申込一覧表!CR27</f>
        <v/>
      </c>
      <c r="E633">
        <v>0</v>
      </c>
      <c r="F633">
        <v>0</v>
      </c>
      <c r="G633" t="str">
        <f>申込一覧表!DD27</f>
        <v>999:99.99</v>
      </c>
    </row>
    <row r="634" spans="1:7">
      <c r="A634" t="str">
        <f>IF(申込一覧表!X28="","",申込一覧表!BI28)</f>
        <v/>
      </c>
      <c r="B634" t="str">
        <f>申込一覧表!BV28</f>
        <v/>
      </c>
      <c r="C634" t="str">
        <f>申込一覧表!CG28</f>
        <v/>
      </c>
      <c r="D634" t="str">
        <f>申込一覧表!CR28</f>
        <v/>
      </c>
      <c r="E634">
        <v>0</v>
      </c>
      <c r="F634">
        <v>0</v>
      </c>
      <c r="G634" t="str">
        <f>申込一覧表!DD28</f>
        <v>999:99.99</v>
      </c>
    </row>
    <row r="635" spans="1:7">
      <c r="A635" t="str">
        <f>IF(申込一覧表!X29="","",申込一覧表!BI29)</f>
        <v/>
      </c>
      <c r="B635" t="str">
        <f>申込一覧表!BV29</f>
        <v/>
      </c>
      <c r="C635" t="str">
        <f>申込一覧表!CG29</f>
        <v/>
      </c>
      <c r="D635" t="str">
        <f>申込一覧表!CR29</f>
        <v/>
      </c>
      <c r="E635">
        <v>0</v>
      </c>
      <c r="F635">
        <v>0</v>
      </c>
      <c r="G635" t="str">
        <f>申込一覧表!DD29</f>
        <v>999:99.99</v>
      </c>
    </row>
    <row r="636" spans="1:7">
      <c r="A636" t="str">
        <f>IF(申込一覧表!X30="","",申込一覧表!BI30)</f>
        <v/>
      </c>
      <c r="B636" t="str">
        <f>申込一覧表!BV30</f>
        <v/>
      </c>
      <c r="C636" t="str">
        <f>申込一覧表!CG30</f>
        <v/>
      </c>
      <c r="D636" t="str">
        <f>申込一覧表!CR30</f>
        <v/>
      </c>
      <c r="E636">
        <v>0</v>
      </c>
      <c r="F636">
        <v>0</v>
      </c>
      <c r="G636" t="str">
        <f>申込一覧表!DD30</f>
        <v>999:99.99</v>
      </c>
    </row>
    <row r="637" spans="1:7">
      <c r="A637" t="str">
        <f>IF(申込一覧表!X31="","",申込一覧表!BI31)</f>
        <v/>
      </c>
      <c r="B637" t="str">
        <f>申込一覧表!BV31</f>
        <v/>
      </c>
      <c r="C637" t="str">
        <f>申込一覧表!CG31</f>
        <v/>
      </c>
      <c r="D637" t="str">
        <f>申込一覧表!CR31</f>
        <v/>
      </c>
      <c r="E637">
        <v>0</v>
      </c>
      <c r="F637">
        <v>0</v>
      </c>
      <c r="G637" t="str">
        <f>申込一覧表!DD31</f>
        <v>999:99.99</v>
      </c>
    </row>
    <row r="638" spans="1:7">
      <c r="A638" t="str">
        <f>IF(申込一覧表!X32="","",申込一覧表!BI32)</f>
        <v/>
      </c>
      <c r="B638" t="str">
        <f>申込一覧表!BV32</f>
        <v/>
      </c>
      <c r="C638" t="str">
        <f>申込一覧表!CG32</f>
        <v/>
      </c>
      <c r="D638" t="str">
        <f>申込一覧表!CR32</f>
        <v/>
      </c>
      <c r="E638">
        <v>0</v>
      </c>
      <c r="F638">
        <v>0</v>
      </c>
      <c r="G638" t="str">
        <f>申込一覧表!DD32</f>
        <v>999:99.99</v>
      </c>
    </row>
    <row r="639" spans="1:7">
      <c r="A639" t="str">
        <f>IF(申込一覧表!X33="","",申込一覧表!BI33)</f>
        <v/>
      </c>
      <c r="B639" t="str">
        <f>申込一覧表!BV33</f>
        <v/>
      </c>
      <c r="C639" t="str">
        <f>申込一覧表!CG33</f>
        <v/>
      </c>
      <c r="D639" t="str">
        <f>申込一覧表!CR33</f>
        <v/>
      </c>
      <c r="E639">
        <v>0</v>
      </c>
      <c r="F639">
        <v>0</v>
      </c>
      <c r="G639" t="str">
        <f>申込一覧表!DD33</f>
        <v>999:99.99</v>
      </c>
    </row>
    <row r="640" spans="1:7">
      <c r="A640" t="str">
        <f>IF(申込一覧表!X34="","",申込一覧表!BI34)</f>
        <v/>
      </c>
      <c r="B640" t="str">
        <f>申込一覧表!BV34</f>
        <v/>
      </c>
      <c r="C640" t="str">
        <f>申込一覧表!CG34</f>
        <v/>
      </c>
      <c r="D640" t="str">
        <f>申込一覧表!CR34</f>
        <v/>
      </c>
      <c r="E640">
        <v>0</v>
      </c>
      <c r="F640">
        <v>0</v>
      </c>
      <c r="G640" t="str">
        <f>申込一覧表!DD34</f>
        <v>999:99.99</v>
      </c>
    </row>
    <row r="641" spans="1:7">
      <c r="A641" t="str">
        <f>IF(申込一覧表!X35="","",申込一覧表!BI35)</f>
        <v/>
      </c>
      <c r="B641" t="str">
        <f>申込一覧表!BV35</f>
        <v/>
      </c>
      <c r="C641" t="str">
        <f>申込一覧表!CG35</f>
        <v/>
      </c>
      <c r="D641" t="str">
        <f>申込一覧表!CR35</f>
        <v/>
      </c>
      <c r="E641">
        <v>0</v>
      </c>
      <c r="F641">
        <v>0</v>
      </c>
      <c r="G641" t="str">
        <f>申込一覧表!DD35</f>
        <v>999:99.99</v>
      </c>
    </row>
    <row r="642" spans="1:7">
      <c r="A642" t="str">
        <f>IF(申込一覧表!X36="","",申込一覧表!BI36)</f>
        <v/>
      </c>
      <c r="B642" t="str">
        <f>申込一覧表!BV36</f>
        <v/>
      </c>
      <c r="C642" t="str">
        <f>申込一覧表!CG36</f>
        <v/>
      </c>
      <c r="D642" t="str">
        <f>申込一覧表!CR36</f>
        <v/>
      </c>
      <c r="E642">
        <v>0</v>
      </c>
      <c r="F642">
        <v>0</v>
      </c>
      <c r="G642" t="str">
        <f>申込一覧表!DD36</f>
        <v>999:99.99</v>
      </c>
    </row>
    <row r="643" spans="1:7">
      <c r="A643" t="str">
        <f>IF(申込一覧表!X37="","",申込一覧表!BI37)</f>
        <v/>
      </c>
      <c r="B643" t="str">
        <f>申込一覧表!BV37</f>
        <v/>
      </c>
      <c r="C643" t="str">
        <f>申込一覧表!CG37</f>
        <v/>
      </c>
      <c r="D643" t="str">
        <f>申込一覧表!CR37</f>
        <v/>
      </c>
      <c r="E643">
        <v>0</v>
      </c>
      <c r="F643">
        <v>0</v>
      </c>
      <c r="G643" t="str">
        <f>申込一覧表!DD37</f>
        <v>999:99.99</v>
      </c>
    </row>
    <row r="644" spans="1:7">
      <c r="A644" t="str">
        <f>IF(申込一覧表!X38="","",申込一覧表!BI38)</f>
        <v/>
      </c>
      <c r="B644" t="str">
        <f>申込一覧表!BV38</f>
        <v/>
      </c>
      <c r="C644" t="str">
        <f>申込一覧表!CG38</f>
        <v/>
      </c>
      <c r="D644" t="str">
        <f>申込一覧表!CR38</f>
        <v/>
      </c>
      <c r="E644">
        <v>0</v>
      </c>
      <c r="F644">
        <v>0</v>
      </c>
      <c r="G644" t="str">
        <f>申込一覧表!DD38</f>
        <v>999:99.99</v>
      </c>
    </row>
    <row r="645" spans="1:7">
      <c r="A645" t="str">
        <f>IF(申込一覧表!X39="","",申込一覧表!BI39)</f>
        <v/>
      </c>
      <c r="B645" t="str">
        <f>申込一覧表!BV39</f>
        <v/>
      </c>
      <c r="C645" t="str">
        <f>申込一覧表!CG39</f>
        <v/>
      </c>
      <c r="D645" t="str">
        <f>申込一覧表!CR39</f>
        <v/>
      </c>
      <c r="E645">
        <v>0</v>
      </c>
      <c r="F645">
        <v>0</v>
      </c>
      <c r="G645" t="str">
        <f>申込一覧表!DD39</f>
        <v>999:99.99</v>
      </c>
    </row>
    <row r="646" spans="1:7">
      <c r="A646" t="str">
        <f>IF(申込一覧表!X40="","",申込一覧表!BI40)</f>
        <v/>
      </c>
      <c r="B646" t="str">
        <f>申込一覧表!BV40</f>
        <v/>
      </c>
      <c r="C646" t="str">
        <f>申込一覧表!CG40</f>
        <v/>
      </c>
      <c r="D646" t="str">
        <f>申込一覧表!CR40</f>
        <v/>
      </c>
      <c r="E646">
        <v>0</v>
      </c>
      <c r="F646">
        <v>0</v>
      </c>
      <c r="G646" t="str">
        <f>申込一覧表!DD40</f>
        <v>999:99.99</v>
      </c>
    </row>
    <row r="647" spans="1:7">
      <c r="A647" t="str">
        <f>IF(申込一覧表!X41="","",申込一覧表!BI41)</f>
        <v/>
      </c>
      <c r="B647" t="str">
        <f>申込一覧表!BV41</f>
        <v/>
      </c>
      <c r="C647" t="str">
        <f>申込一覧表!CG41</f>
        <v/>
      </c>
      <c r="D647" t="str">
        <f>申込一覧表!CR41</f>
        <v/>
      </c>
      <c r="E647">
        <v>0</v>
      </c>
      <c r="F647">
        <v>0</v>
      </c>
      <c r="G647" t="str">
        <f>申込一覧表!DD41</f>
        <v>999:99.99</v>
      </c>
    </row>
    <row r="648" spans="1:7">
      <c r="A648" t="str">
        <f>IF(申込一覧表!X42="","",申込一覧表!BI42)</f>
        <v/>
      </c>
      <c r="B648" t="str">
        <f>申込一覧表!BV42</f>
        <v/>
      </c>
      <c r="C648" t="str">
        <f>申込一覧表!CG42</f>
        <v/>
      </c>
      <c r="D648" t="str">
        <f>申込一覧表!CR42</f>
        <v/>
      </c>
      <c r="E648">
        <v>0</v>
      </c>
      <c r="F648">
        <v>0</v>
      </c>
      <c r="G648" t="str">
        <f>申込一覧表!DD42</f>
        <v>999:99.99</v>
      </c>
    </row>
    <row r="649" spans="1:7">
      <c r="A649" t="str">
        <f>IF(申込一覧表!X43="","",申込一覧表!BI43)</f>
        <v/>
      </c>
      <c r="B649" t="str">
        <f>申込一覧表!BV43</f>
        <v/>
      </c>
      <c r="C649" t="str">
        <f>申込一覧表!CG43</f>
        <v/>
      </c>
      <c r="D649" t="str">
        <f>申込一覧表!CR43</f>
        <v/>
      </c>
      <c r="E649">
        <v>0</v>
      </c>
      <c r="F649">
        <v>0</v>
      </c>
      <c r="G649" t="str">
        <f>申込一覧表!DD43</f>
        <v>999:99.99</v>
      </c>
    </row>
    <row r="650" spans="1:7">
      <c r="A650" t="str">
        <f>IF(申込一覧表!X44="","",申込一覧表!BI44)</f>
        <v/>
      </c>
      <c r="B650" t="str">
        <f>申込一覧表!BV44</f>
        <v/>
      </c>
      <c r="C650" t="str">
        <f>申込一覧表!CG44</f>
        <v/>
      </c>
      <c r="D650" t="str">
        <f>申込一覧表!CR44</f>
        <v/>
      </c>
      <c r="E650">
        <v>0</v>
      </c>
      <c r="F650">
        <v>0</v>
      </c>
      <c r="G650" t="str">
        <f>申込一覧表!DD44</f>
        <v>999:99.99</v>
      </c>
    </row>
    <row r="651" spans="1:7">
      <c r="A651" t="str">
        <f>IF(申込一覧表!X45="","",申込一覧表!BI45)</f>
        <v/>
      </c>
      <c r="B651" t="str">
        <f>申込一覧表!BV45</f>
        <v/>
      </c>
      <c r="C651" t="str">
        <f>申込一覧表!CG45</f>
        <v/>
      </c>
      <c r="D651" t="str">
        <f>申込一覧表!CR45</f>
        <v/>
      </c>
      <c r="E651">
        <v>0</v>
      </c>
      <c r="F651">
        <v>0</v>
      </c>
      <c r="G651" t="str">
        <f>申込一覧表!DD45</f>
        <v>999:99.99</v>
      </c>
    </row>
    <row r="652" spans="1:7">
      <c r="A652" t="str">
        <f>IF(申込一覧表!X46="","",申込一覧表!BI46)</f>
        <v/>
      </c>
      <c r="B652" t="str">
        <f>申込一覧表!BV46</f>
        <v/>
      </c>
      <c r="C652" t="str">
        <f>申込一覧表!CG46</f>
        <v/>
      </c>
      <c r="D652" t="str">
        <f>申込一覧表!CR46</f>
        <v/>
      </c>
      <c r="E652">
        <v>0</v>
      </c>
      <c r="F652">
        <v>0</v>
      </c>
      <c r="G652" t="str">
        <f>申込一覧表!DD46</f>
        <v>999:99.99</v>
      </c>
    </row>
    <row r="653" spans="1:7">
      <c r="A653" t="str">
        <f>IF(申込一覧表!X47="","",申込一覧表!BI47)</f>
        <v/>
      </c>
      <c r="B653" t="str">
        <f>申込一覧表!BV47</f>
        <v/>
      </c>
      <c r="C653" t="str">
        <f>申込一覧表!CG47</f>
        <v/>
      </c>
      <c r="D653" t="str">
        <f>申込一覧表!CR47</f>
        <v/>
      </c>
      <c r="E653">
        <v>0</v>
      </c>
      <c r="F653">
        <v>0</v>
      </c>
      <c r="G653" t="str">
        <f>申込一覧表!DD47</f>
        <v>999:99.99</v>
      </c>
    </row>
    <row r="654" spans="1:7">
      <c r="A654" t="str">
        <f>IF(申込一覧表!X48="","",申込一覧表!BI48)</f>
        <v/>
      </c>
      <c r="B654" t="str">
        <f>申込一覧表!BV48</f>
        <v/>
      </c>
      <c r="C654" t="str">
        <f>申込一覧表!CG48</f>
        <v/>
      </c>
      <c r="D654" t="str">
        <f>申込一覧表!CR48</f>
        <v/>
      </c>
      <c r="E654">
        <v>0</v>
      </c>
      <c r="F654">
        <v>0</v>
      </c>
      <c r="G654" t="str">
        <f>申込一覧表!DD48</f>
        <v>999:99.99</v>
      </c>
    </row>
    <row r="655" spans="1:7">
      <c r="A655" t="str">
        <f>IF(申込一覧表!X49="","",申込一覧表!BI49)</f>
        <v/>
      </c>
      <c r="B655" t="str">
        <f>申込一覧表!BV49</f>
        <v/>
      </c>
      <c r="C655" t="str">
        <f>申込一覧表!CG49</f>
        <v/>
      </c>
      <c r="D655" t="str">
        <f>申込一覧表!CR49</f>
        <v/>
      </c>
      <c r="E655">
        <v>0</v>
      </c>
      <c r="F655">
        <v>0</v>
      </c>
      <c r="G655" t="str">
        <f>申込一覧表!DD49</f>
        <v>999:99.99</v>
      </c>
    </row>
    <row r="656" spans="1:7">
      <c r="A656" t="str">
        <f>IF(申込一覧表!X50="","",申込一覧表!BI50)</f>
        <v/>
      </c>
      <c r="B656" t="str">
        <f>申込一覧表!BV50</f>
        <v/>
      </c>
      <c r="C656" t="str">
        <f>申込一覧表!CG50</f>
        <v/>
      </c>
      <c r="D656" t="str">
        <f>申込一覧表!CR50</f>
        <v/>
      </c>
      <c r="E656">
        <v>0</v>
      </c>
      <c r="F656">
        <v>0</v>
      </c>
      <c r="G656" t="str">
        <f>申込一覧表!DD50</f>
        <v>999:99.99</v>
      </c>
    </row>
    <row r="657" spans="1:7">
      <c r="A657" t="str">
        <f>IF(申込一覧表!X51="","",申込一覧表!BI51)</f>
        <v/>
      </c>
      <c r="B657" t="str">
        <f>申込一覧表!BV51</f>
        <v/>
      </c>
      <c r="C657" t="str">
        <f>申込一覧表!CG51</f>
        <v/>
      </c>
      <c r="D657" t="str">
        <f>申込一覧表!CR51</f>
        <v/>
      </c>
      <c r="E657">
        <v>0</v>
      </c>
      <c r="F657">
        <v>0</v>
      </c>
      <c r="G657" t="str">
        <f>申込一覧表!DD51</f>
        <v>999:99.99</v>
      </c>
    </row>
    <row r="658" spans="1:7">
      <c r="A658" t="str">
        <f>IF(申込一覧表!X52="","",申込一覧表!BI52)</f>
        <v/>
      </c>
      <c r="B658" t="str">
        <f>申込一覧表!BV52</f>
        <v/>
      </c>
      <c r="C658" t="str">
        <f>申込一覧表!CG52</f>
        <v/>
      </c>
      <c r="D658" t="str">
        <f>申込一覧表!CR52</f>
        <v/>
      </c>
      <c r="E658">
        <v>0</v>
      </c>
      <c r="F658">
        <v>0</v>
      </c>
      <c r="G658" t="str">
        <f>申込一覧表!DD52</f>
        <v>999:99.99</v>
      </c>
    </row>
    <row r="659" spans="1:7">
      <c r="A659" t="str">
        <f>IF(申込一覧表!X53="","",申込一覧表!BI53)</f>
        <v/>
      </c>
      <c r="B659" t="str">
        <f>申込一覧表!BV53</f>
        <v/>
      </c>
      <c r="C659" t="str">
        <f>申込一覧表!CG53</f>
        <v/>
      </c>
      <c r="D659" t="str">
        <f>申込一覧表!CR53</f>
        <v/>
      </c>
      <c r="E659">
        <v>0</v>
      </c>
      <c r="F659">
        <v>0</v>
      </c>
      <c r="G659" t="str">
        <f>申込一覧表!DD53</f>
        <v>999:99.99</v>
      </c>
    </row>
    <row r="660" spans="1:7">
      <c r="A660" t="str">
        <f>IF(申込一覧表!X54="","",申込一覧表!BI54)</f>
        <v/>
      </c>
      <c r="B660" t="str">
        <f>申込一覧表!BV54</f>
        <v/>
      </c>
      <c r="C660" t="str">
        <f>申込一覧表!CG54</f>
        <v/>
      </c>
      <c r="D660" t="str">
        <f>申込一覧表!CR54</f>
        <v/>
      </c>
      <c r="E660">
        <v>0</v>
      </c>
      <c r="F660">
        <v>0</v>
      </c>
      <c r="G660" t="str">
        <f>申込一覧表!DD54</f>
        <v>999:99.99</v>
      </c>
    </row>
    <row r="661" spans="1:7">
      <c r="A661" t="str">
        <f>IF(申込一覧表!X55="","",申込一覧表!BI55)</f>
        <v/>
      </c>
      <c r="B661" t="str">
        <f>申込一覧表!BV55</f>
        <v/>
      </c>
      <c r="C661" t="str">
        <f>申込一覧表!CG55</f>
        <v/>
      </c>
      <c r="D661" t="str">
        <f>申込一覧表!CR55</f>
        <v/>
      </c>
      <c r="E661">
        <v>0</v>
      </c>
      <c r="F661">
        <v>0</v>
      </c>
      <c r="G661" t="str">
        <f>申込一覧表!DD55</f>
        <v>999:99.99</v>
      </c>
    </row>
    <row r="662" spans="1:7">
      <c r="A662" t="str">
        <f>IF(申込一覧表!X56="","",申込一覧表!BI56)</f>
        <v/>
      </c>
      <c r="B662" t="str">
        <f>申込一覧表!BV56</f>
        <v/>
      </c>
      <c r="C662" t="str">
        <f>申込一覧表!CG56</f>
        <v/>
      </c>
      <c r="D662" t="str">
        <f>申込一覧表!CR56</f>
        <v/>
      </c>
      <c r="E662">
        <v>0</v>
      </c>
      <c r="F662">
        <v>0</v>
      </c>
      <c r="G662" t="str">
        <f>申込一覧表!DD56</f>
        <v>999:99.99</v>
      </c>
    </row>
    <row r="663" spans="1:7">
      <c r="A663" t="str">
        <f>IF(申込一覧表!X57="","",申込一覧表!BI57)</f>
        <v/>
      </c>
      <c r="B663" t="str">
        <f>申込一覧表!BV57</f>
        <v/>
      </c>
      <c r="C663" t="str">
        <f>申込一覧表!CG57</f>
        <v/>
      </c>
      <c r="D663" t="str">
        <f>申込一覧表!CR57</f>
        <v/>
      </c>
      <c r="E663">
        <v>0</v>
      </c>
      <c r="F663">
        <v>0</v>
      </c>
      <c r="G663" t="str">
        <f>申込一覧表!DD57</f>
        <v>999:99.99</v>
      </c>
    </row>
    <row r="664" spans="1:7">
      <c r="A664" t="str">
        <f>IF(申込一覧表!X58="","",申込一覧表!BI58)</f>
        <v/>
      </c>
      <c r="B664" t="str">
        <f>申込一覧表!BV58</f>
        <v/>
      </c>
      <c r="C664" t="str">
        <f>申込一覧表!CG58</f>
        <v/>
      </c>
      <c r="D664" t="str">
        <f>申込一覧表!CR58</f>
        <v/>
      </c>
      <c r="E664">
        <v>0</v>
      </c>
      <c r="F664">
        <v>0</v>
      </c>
      <c r="G664" t="str">
        <f>申込一覧表!DD58</f>
        <v>999:99.99</v>
      </c>
    </row>
    <row r="665" spans="1:7">
      <c r="A665" t="str">
        <f>IF(申込一覧表!X59="","",申込一覧表!BI59)</f>
        <v/>
      </c>
      <c r="B665" t="str">
        <f>申込一覧表!BV59</f>
        <v/>
      </c>
      <c r="C665" t="str">
        <f>申込一覧表!CG59</f>
        <v/>
      </c>
      <c r="D665" t="str">
        <f>申込一覧表!CR59</f>
        <v/>
      </c>
      <c r="E665">
        <v>0</v>
      </c>
      <c r="F665">
        <v>0</v>
      </c>
      <c r="G665" t="str">
        <f>申込一覧表!DD59</f>
        <v>999:99.99</v>
      </c>
    </row>
    <row r="666" spans="1:7">
      <c r="A666" t="str">
        <f>IF(申込一覧表!X60="","",申込一覧表!BI60)</f>
        <v/>
      </c>
      <c r="B666" t="str">
        <f>申込一覧表!BV60</f>
        <v/>
      </c>
      <c r="C666" t="str">
        <f>申込一覧表!CG60</f>
        <v/>
      </c>
      <c r="D666" t="str">
        <f>申込一覧表!CR60</f>
        <v/>
      </c>
      <c r="E666">
        <v>0</v>
      </c>
      <c r="F666">
        <v>0</v>
      </c>
      <c r="G666" t="str">
        <f>申込一覧表!DD60</f>
        <v>999:99.99</v>
      </c>
    </row>
    <row r="667" spans="1:7">
      <c r="A667" t="str">
        <f>IF(申込一覧表!X61="","",申込一覧表!BI61)</f>
        <v/>
      </c>
      <c r="B667" t="str">
        <f>申込一覧表!BV61</f>
        <v/>
      </c>
      <c r="C667" t="str">
        <f>申込一覧表!CG61</f>
        <v/>
      </c>
      <c r="D667" t="str">
        <f>申込一覧表!CR61</f>
        <v/>
      </c>
      <c r="E667">
        <v>0</v>
      </c>
      <c r="F667">
        <v>0</v>
      </c>
      <c r="G667" t="str">
        <f>申込一覧表!DD61</f>
        <v>999:99.99</v>
      </c>
    </row>
    <row r="668" spans="1:7">
      <c r="A668" t="str">
        <f>IF(申込一覧表!X62="","",申込一覧表!BI62)</f>
        <v/>
      </c>
      <c r="B668" t="str">
        <f>申込一覧表!BV62</f>
        <v/>
      </c>
      <c r="C668" t="str">
        <f>申込一覧表!CG62</f>
        <v/>
      </c>
      <c r="D668" t="str">
        <f>申込一覧表!CR62</f>
        <v/>
      </c>
      <c r="E668">
        <v>0</v>
      </c>
      <c r="F668">
        <v>0</v>
      </c>
      <c r="G668" t="str">
        <f>申込一覧表!DD62</f>
        <v>999:99.99</v>
      </c>
    </row>
    <row r="669" spans="1:7">
      <c r="A669" t="str">
        <f>IF(申込一覧表!X63="","",申込一覧表!BI63)</f>
        <v/>
      </c>
      <c r="B669" t="str">
        <f>申込一覧表!BV63</f>
        <v/>
      </c>
      <c r="C669" t="str">
        <f>申込一覧表!CG63</f>
        <v/>
      </c>
      <c r="D669" t="str">
        <f>申込一覧表!CR63</f>
        <v/>
      </c>
      <c r="E669">
        <v>0</v>
      </c>
      <c r="F669">
        <v>0</v>
      </c>
      <c r="G669" t="str">
        <f>申込一覧表!DD63</f>
        <v>999:99.99</v>
      </c>
    </row>
    <row r="670" spans="1:7">
      <c r="A670" t="str">
        <f>IF(申込一覧表!X64="","",申込一覧表!BI64)</f>
        <v/>
      </c>
      <c r="B670" t="str">
        <f>申込一覧表!BV64</f>
        <v/>
      </c>
      <c r="C670" t="str">
        <f>申込一覧表!CG64</f>
        <v/>
      </c>
      <c r="D670" t="str">
        <f>申込一覧表!CR64</f>
        <v/>
      </c>
      <c r="E670">
        <v>0</v>
      </c>
      <c r="F670">
        <v>0</v>
      </c>
      <c r="G670" t="str">
        <f>申込一覧表!DD64</f>
        <v>999:99.99</v>
      </c>
    </row>
    <row r="671" spans="1:7">
      <c r="A671" s="118" t="str">
        <f>IF(申込一覧表!X65="","",申込一覧表!BI65)</f>
        <v/>
      </c>
      <c r="B671" s="118" t="str">
        <f>申込一覧表!BV65</f>
        <v/>
      </c>
      <c r="C671" s="118" t="str">
        <f>申込一覧表!CG65</f>
        <v/>
      </c>
      <c r="D671" s="118" t="str">
        <f>申込一覧表!CR65</f>
        <v/>
      </c>
      <c r="E671" s="118">
        <v>0</v>
      </c>
      <c r="F671" s="118">
        <v>0</v>
      </c>
      <c r="G671" s="118" t="str">
        <f>申込一覧表!DD65</f>
        <v>999:99.99</v>
      </c>
    </row>
    <row r="673" spans="1:7">
      <c r="A673" s="118"/>
      <c r="B673" s="118"/>
      <c r="C673" s="118"/>
      <c r="D673" s="118"/>
      <c r="E673" s="118"/>
      <c r="F673" s="118"/>
      <c r="G673" s="118"/>
    </row>
    <row r="674" spans="1:7">
      <c r="A674" s="24" t="str">
        <f>IF(申込一覧表!X68="","",申込一覧表!BI68)</f>
        <v/>
      </c>
      <c r="B674" t="str">
        <f>申込一覧表!BV68</f>
        <v/>
      </c>
      <c r="C674" t="str">
        <f>申込一覧表!CG68</f>
        <v/>
      </c>
      <c r="D674" t="str">
        <f>申込一覧表!CR68</f>
        <v/>
      </c>
      <c r="E674">
        <v>0</v>
      </c>
      <c r="F674">
        <v>5</v>
      </c>
      <c r="G674" t="str">
        <f>申込一覧表!DD68</f>
        <v>999:99.99</v>
      </c>
    </row>
    <row r="675" spans="1:7">
      <c r="A675" t="str">
        <f>IF(申込一覧表!X69="","",申込一覧表!BI69)</f>
        <v/>
      </c>
      <c r="B675" t="str">
        <f>申込一覧表!BV69</f>
        <v/>
      </c>
      <c r="C675" t="str">
        <f>申込一覧表!CG69</f>
        <v/>
      </c>
      <c r="D675" t="str">
        <f>申込一覧表!CR69</f>
        <v/>
      </c>
      <c r="E675">
        <v>0</v>
      </c>
      <c r="F675">
        <v>5</v>
      </c>
      <c r="G675" t="str">
        <f>申込一覧表!DD69</f>
        <v>999:99.99</v>
      </c>
    </row>
    <row r="676" spans="1:7">
      <c r="A676" t="str">
        <f>IF(申込一覧表!X70="","",申込一覧表!BI70)</f>
        <v/>
      </c>
      <c r="B676" t="str">
        <f>申込一覧表!BV70</f>
        <v/>
      </c>
      <c r="C676" t="str">
        <f>申込一覧表!CG70</f>
        <v/>
      </c>
      <c r="D676" t="str">
        <f>申込一覧表!CR70</f>
        <v/>
      </c>
      <c r="E676">
        <v>0</v>
      </c>
      <c r="F676">
        <v>5</v>
      </c>
      <c r="G676" t="str">
        <f>申込一覧表!DD70</f>
        <v>999:99.99</v>
      </c>
    </row>
    <row r="677" spans="1:7">
      <c r="A677" t="str">
        <f>IF(申込一覧表!X71="","",申込一覧表!BI71)</f>
        <v/>
      </c>
      <c r="B677" t="str">
        <f>申込一覧表!BV71</f>
        <v/>
      </c>
      <c r="C677" t="str">
        <f>申込一覧表!CG71</f>
        <v/>
      </c>
      <c r="D677" t="str">
        <f>申込一覧表!CR71</f>
        <v/>
      </c>
      <c r="E677">
        <v>0</v>
      </c>
      <c r="F677">
        <v>5</v>
      </c>
      <c r="G677" t="str">
        <f>申込一覧表!DD71</f>
        <v>999:99.99</v>
      </c>
    </row>
    <row r="678" spans="1:7">
      <c r="A678" t="str">
        <f>IF(申込一覧表!X72="","",申込一覧表!BI72)</f>
        <v/>
      </c>
      <c r="B678" t="str">
        <f>申込一覧表!BV72</f>
        <v/>
      </c>
      <c r="C678" t="str">
        <f>申込一覧表!CG72</f>
        <v/>
      </c>
      <c r="D678" t="str">
        <f>申込一覧表!CR72</f>
        <v/>
      </c>
      <c r="E678">
        <v>0</v>
      </c>
      <c r="F678">
        <v>5</v>
      </c>
      <c r="G678" t="str">
        <f>申込一覧表!DD72</f>
        <v>999:99.99</v>
      </c>
    </row>
    <row r="679" spans="1:7">
      <c r="A679" t="str">
        <f>IF(申込一覧表!X73="","",申込一覧表!BI73)</f>
        <v/>
      </c>
      <c r="B679" t="str">
        <f>申込一覧表!BV73</f>
        <v/>
      </c>
      <c r="C679" t="str">
        <f>申込一覧表!CG73</f>
        <v/>
      </c>
      <c r="D679" t="str">
        <f>申込一覧表!CR73</f>
        <v/>
      </c>
      <c r="E679">
        <v>0</v>
      </c>
      <c r="F679">
        <v>5</v>
      </c>
      <c r="G679" t="str">
        <f>申込一覧表!DD73</f>
        <v>999:99.99</v>
      </c>
    </row>
    <row r="680" spans="1:7">
      <c r="A680" t="str">
        <f>IF(申込一覧表!X74="","",申込一覧表!BI74)</f>
        <v/>
      </c>
      <c r="B680" t="str">
        <f>申込一覧表!BV74</f>
        <v/>
      </c>
      <c r="C680" t="str">
        <f>申込一覧表!CG74</f>
        <v/>
      </c>
      <c r="D680" t="str">
        <f>申込一覧表!CR74</f>
        <v/>
      </c>
      <c r="E680">
        <v>0</v>
      </c>
      <c r="F680">
        <v>5</v>
      </c>
      <c r="G680" t="str">
        <f>申込一覧表!DD74</f>
        <v>999:99.99</v>
      </c>
    </row>
    <row r="681" spans="1:7">
      <c r="A681" t="str">
        <f>IF(申込一覧表!X75="","",申込一覧表!BI75)</f>
        <v/>
      </c>
      <c r="B681" t="str">
        <f>申込一覧表!BV75</f>
        <v/>
      </c>
      <c r="C681" t="str">
        <f>申込一覧表!CG75</f>
        <v/>
      </c>
      <c r="D681" t="str">
        <f>申込一覧表!CR75</f>
        <v/>
      </c>
      <c r="E681">
        <v>0</v>
      </c>
      <c r="F681">
        <v>5</v>
      </c>
      <c r="G681" t="str">
        <f>申込一覧表!DD75</f>
        <v>999:99.99</v>
      </c>
    </row>
    <row r="682" spans="1:7">
      <c r="A682" t="str">
        <f>IF(申込一覧表!X76="","",申込一覧表!BI76)</f>
        <v/>
      </c>
      <c r="B682" t="str">
        <f>申込一覧表!BV76</f>
        <v/>
      </c>
      <c r="C682" t="str">
        <f>申込一覧表!CG76</f>
        <v/>
      </c>
      <c r="D682" t="str">
        <f>申込一覧表!CR76</f>
        <v/>
      </c>
      <c r="E682">
        <v>0</v>
      </c>
      <c r="F682">
        <v>5</v>
      </c>
      <c r="G682" t="str">
        <f>申込一覧表!DD76</f>
        <v>999:99.99</v>
      </c>
    </row>
    <row r="683" spans="1:7">
      <c r="A683" t="str">
        <f>IF(申込一覧表!X77="","",申込一覧表!BI77)</f>
        <v/>
      </c>
      <c r="B683" t="str">
        <f>申込一覧表!BV77</f>
        <v/>
      </c>
      <c r="C683" t="str">
        <f>申込一覧表!CG77</f>
        <v/>
      </c>
      <c r="D683" t="str">
        <f>申込一覧表!CR77</f>
        <v/>
      </c>
      <c r="E683">
        <v>0</v>
      </c>
      <c r="F683">
        <v>5</v>
      </c>
      <c r="G683" t="str">
        <f>申込一覧表!DD77</f>
        <v>999:99.99</v>
      </c>
    </row>
    <row r="684" spans="1:7">
      <c r="A684" t="str">
        <f>IF(申込一覧表!X78="","",申込一覧表!BI78)</f>
        <v/>
      </c>
      <c r="B684" t="str">
        <f>申込一覧表!BV78</f>
        <v/>
      </c>
      <c r="C684" t="str">
        <f>申込一覧表!CG78</f>
        <v/>
      </c>
      <c r="D684" t="str">
        <f>申込一覧表!CR78</f>
        <v/>
      </c>
      <c r="E684">
        <v>0</v>
      </c>
      <c r="F684">
        <v>5</v>
      </c>
      <c r="G684" t="str">
        <f>申込一覧表!DD78</f>
        <v>999:99.99</v>
      </c>
    </row>
    <row r="685" spans="1:7">
      <c r="A685" t="str">
        <f>IF(申込一覧表!X79="","",申込一覧表!BI79)</f>
        <v/>
      </c>
      <c r="B685" t="str">
        <f>申込一覧表!BV79</f>
        <v/>
      </c>
      <c r="C685" t="str">
        <f>申込一覧表!CG79</f>
        <v/>
      </c>
      <c r="D685" t="str">
        <f>申込一覧表!CR79</f>
        <v/>
      </c>
      <c r="E685">
        <v>0</v>
      </c>
      <c r="F685">
        <v>5</v>
      </c>
      <c r="G685" t="str">
        <f>申込一覧表!DD79</f>
        <v>999:99.99</v>
      </c>
    </row>
    <row r="686" spans="1:7">
      <c r="A686" t="str">
        <f>IF(申込一覧表!X80="","",申込一覧表!BI80)</f>
        <v/>
      </c>
      <c r="B686" t="str">
        <f>申込一覧表!BV80</f>
        <v/>
      </c>
      <c r="C686" t="str">
        <f>申込一覧表!CG80</f>
        <v/>
      </c>
      <c r="D686" t="str">
        <f>申込一覧表!CR80</f>
        <v/>
      </c>
      <c r="E686">
        <v>0</v>
      </c>
      <c r="F686">
        <v>5</v>
      </c>
      <c r="G686" t="str">
        <f>申込一覧表!DD80</f>
        <v>999:99.99</v>
      </c>
    </row>
    <row r="687" spans="1:7">
      <c r="A687" t="str">
        <f>IF(申込一覧表!X81="","",申込一覧表!BI81)</f>
        <v/>
      </c>
      <c r="B687" t="str">
        <f>申込一覧表!BV81</f>
        <v/>
      </c>
      <c r="C687" t="str">
        <f>申込一覧表!CG81</f>
        <v/>
      </c>
      <c r="D687" t="str">
        <f>申込一覧表!CR81</f>
        <v/>
      </c>
      <c r="E687">
        <v>0</v>
      </c>
      <c r="F687">
        <v>5</v>
      </c>
      <c r="G687" t="str">
        <f>申込一覧表!DD81</f>
        <v>999:99.99</v>
      </c>
    </row>
    <row r="688" spans="1:7">
      <c r="A688" t="str">
        <f>IF(申込一覧表!X82="","",申込一覧表!BI82)</f>
        <v/>
      </c>
      <c r="B688" t="str">
        <f>申込一覧表!BV82</f>
        <v/>
      </c>
      <c r="C688" t="str">
        <f>申込一覧表!CG82</f>
        <v/>
      </c>
      <c r="D688" t="str">
        <f>申込一覧表!CR82</f>
        <v/>
      </c>
      <c r="E688">
        <v>0</v>
      </c>
      <c r="F688">
        <v>5</v>
      </c>
      <c r="G688" t="str">
        <f>申込一覧表!DD82</f>
        <v>999:99.99</v>
      </c>
    </row>
    <row r="689" spans="1:7">
      <c r="A689" t="str">
        <f>IF(申込一覧表!X83="","",申込一覧表!BI83)</f>
        <v/>
      </c>
      <c r="B689" t="str">
        <f>申込一覧表!BV83</f>
        <v/>
      </c>
      <c r="C689" t="str">
        <f>申込一覧表!CG83</f>
        <v/>
      </c>
      <c r="D689" t="str">
        <f>申込一覧表!CR83</f>
        <v/>
      </c>
      <c r="E689">
        <v>0</v>
      </c>
      <c r="F689">
        <v>5</v>
      </c>
      <c r="G689" t="str">
        <f>申込一覧表!DD83</f>
        <v>999:99.99</v>
      </c>
    </row>
    <row r="690" spans="1:7">
      <c r="A690" t="str">
        <f>IF(申込一覧表!X84="","",申込一覧表!BI84)</f>
        <v/>
      </c>
      <c r="B690" t="str">
        <f>申込一覧表!BV84</f>
        <v/>
      </c>
      <c r="C690" t="str">
        <f>申込一覧表!CG84</f>
        <v/>
      </c>
      <c r="D690" t="str">
        <f>申込一覧表!CR84</f>
        <v/>
      </c>
      <c r="E690">
        <v>0</v>
      </c>
      <c r="F690">
        <v>5</v>
      </c>
      <c r="G690" t="str">
        <f>申込一覧表!DD84</f>
        <v>999:99.99</v>
      </c>
    </row>
    <row r="691" spans="1:7">
      <c r="A691" t="str">
        <f>IF(申込一覧表!X85="","",申込一覧表!BI85)</f>
        <v/>
      </c>
      <c r="B691" t="str">
        <f>申込一覧表!BV85</f>
        <v/>
      </c>
      <c r="C691" t="str">
        <f>申込一覧表!CG85</f>
        <v/>
      </c>
      <c r="D691" t="str">
        <f>申込一覧表!CR85</f>
        <v/>
      </c>
      <c r="E691">
        <v>0</v>
      </c>
      <c r="F691">
        <v>5</v>
      </c>
      <c r="G691" t="str">
        <f>申込一覧表!DD85</f>
        <v>999:99.99</v>
      </c>
    </row>
    <row r="692" spans="1:7">
      <c r="A692" t="str">
        <f>IF(申込一覧表!X86="","",申込一覧表!BI86)</f>
        <v/>
      </c>
      <c r="B692" t="str">
        <f>申込一覧表!BV86</f>
        <v/>
      </c>
      <c r="C692" t="str">
        <f>申込一覧表!CG86</f>
        <v/>
      </c>
      <c r="D692" t="str">
        <f>申込一覧表!CR86</f>
        <v/>
      </c>
      <c r="E692">
        <v>0</v>
      </c>
      <c r="F692">
        <v>5</v>
      </c>
      <c r="G692" t="str">
        <f>申込一覧表!DD86</f>
        <v>999:99.99</v>
      </c>
    </row>
    <row r="693" spans="1:7">
      <c r="A693" t="str">
        <f>IF(申込一覧表!X87="","",申込一覧表!BI87)</f>
        <v/>
      </c>
      <c r="B693" t="str">
        <f>申込一覧表!BV87</f>
        <v/>
      </c>
      <c r="C693" t="str">
        <f>申込一覧表!CG87</f>
        <v/>
      </c>
      <c r="D693" t="str">
        <f>申込一覧表!CR87</f>
        <v/>
      </c>
      <c r="E693">
        <v>0</v>
      </c>
      <c r="F693">
        <v>5</v>
      </c>
      <c r="G693" t="str">
        <f>申込一覧表!DD87</f>
        <v>999:99.99</v>
      </c>
    </row>
    <row r="694" spans="1:7">
      <c r="A694" t="str">
        <f>IF(申込一覧表!X88="","",申込一覧表!BI88)</f>
        <v/>
      </c>
      <c r="B694" t="str">
        <f>申込一覧表!BV88</f>
        <v/>
      </c>
      <c r="C694" t="str">
        <f>申込一覧表!CG88</f>
        <v/>
      </c>
      <c r="D694" t="str">
        <f>申込一覧表!CR88</f>
        <v/>
      </c>
      <c r="E694">
        <v>0</v>
      </c>
      <c r="F694">
        <v>5</v>
      </c>
      <c r="G694" t="str">
        <f>申込一覧表!DD88</f>
        <v>999:99.99</v>
      </c>
    </row>
    <row r="695" spans="1:7">
      <c r="A695" t="str">
        <f>IF(申込一覧表!X89="","",申込一覧表!BI89)</f>
        <v/>
      </c>
      <c r="B695" t="str">
        <f>申込一覧表!BV89</f>
        <v/>
      </c>
      <c r="C695" t="str">
        <f>申込一覧表!CG89</f>
        <v/>
      </c>
      <c r="D695" t="str">
        <f>申込一覧表!CR89</f>
        <v/>
      </c>
      <c r="E695">
        <v>0</v>
      </c>
      <c r="F695">
        <v>5</v>
      </c>
      <c r="G695" t="str">
        <f>申込一覧表!DD89</f>
        <v>999:99.99</v>
      </c>
    </row>
    <row r="696" spans="1:7">
      <c r="A696" t="str">
        <f>IF(申込一覧表!X90="","",申込一覧表!BI90)</f>
        <v/>
      </c>
      <c r="B696" t="str">
        <f>申込一覧表!BV90</f>
        <v/>
      </c>
      <c r="C696" t="str">
        <f>申込一覧表!CG90</f>
        <v/>
      </c>
      <c r="D696" t="str">
        <f>申込一覧表!CR90</f>
        <v/>
      </c>
      <c r="E696">
        <v>0</v>
      </c>
      <c r="F696">
        <v>5</v>
      </c>
      <c r="G696" t="str">
        <f>申込一覧表!DD90</f>
        <v>999:99.99</v>
      </c>
    </row>
    <row r="697" spans="1:7">
      <c r="A697" t="str">
        <f>IF(申込一覧表!X91="","",申込一覧表!BI91)</f>
        <v/>
      </c>
      <c r="B697" t="str">
        <f>申込一覧表!BV91</f>
        <v/>
      </c>
      <c r="C697" t="str">
        <f>申込一覧表!CG91</f>
        <v/>
      </c>
      <c r="D697" t="str">
        <f>申込一覧表!CR91</f>
        <v/>
      </c>
      <c r="E697">
        <v>0</v>
      </c>
      <c r="F697">
        <v>5</v>
      </c>
      <c r="G697" t="str">
        <f>申込一覧表!DD91</f>
        <v>999:99.99</v>
      </c>
    </row>
    <row r="698" spans="1:7">
      <c r="A698" t="str">
        <f>IF(申込一覧表!X92="","",申込一覧表!BI92)</f>
        <v/>
      </c>
      <c r="B698" t="str">
        <f>申込一覧表!BV92</f>
        <v/>
      </c>
      <c r="C698" t="str">
        <f>申込一覧表!CG92</f>
        <v/>
      </c>
      <c r="D698" t="str">
        <f>申込一覧表!CR92</f>
        <v/>
      </c>
      <c r="E698">
        <v>0</v>
      </c>
      <c r="F698">
        <v>5</v>
      </c>
      <c r="G698" t="str">
        <f>申込一覧表!DD92</f>
        <v>999:99.99</v>
      </c>
    </row>
    <row r="699" spans="1:7">
      <c r="A699" t="str">
        <f>IF(申込一覧表!X93="","",申込一覧表!BI93)</f>
        <v/>
      </c>
      <c r="B699" t="str">
        <f>申込一覧表!BV93</f>
        <v/>
      </c>
      <c r="C699" t="str">
        <f>申込一覧表!CG93</f>
        <v/>
      </c>
      <c r="D699" t="str">
        <f>申込一覧表!CR93</f>
        <v/>
      </c>
      <c r="E699">
        <v>0</v>
      </c>
      <c r="F699">
        <v>5</v>
      </c>
      <c r="G699" t="str">
        <f>申込一覧表!DD93</f>
        <v>999:99.99</v>
      </c>
    </row>
    <row r="700" spans="1:7">
      <c r="A700" t="str">
        <f>IF(申込一覧表!X94="","",申込一覧表!BI94)</f>
        <v/>
      </c>
      <c r="B700" t="str">
        <f>申込一覧表!BV94</f>
        <v/>
      </c>
      <c r="C700" t="str">
        <f>申込一覧表!CG94</f>
        <v/>
      </c>
      <c r="D700" t="str">
        <f>申込一覧表!CR94</f>
        <v/>
      </c>
      <c r="E700">
        <v>0</v>
      </c>
      <c r="F700">
        <v>5</v>
      </c>
      <c r="G700" t="str">
        <f>申込一覧表!DD94</f>
        <v>999:99.99</v>
      </c>
    </row>
    <row r="701" spans="1:7">
      <c r="A701" t="str">
        <f>IF(申込一覧表!X95="","",申込一覧表!BI95)</f>
        <v/>
      </c>
      <c r="B701" t="str">
        <f>申込一覧表!BV95</f>
        <v/>
      </c>
      <c r="C701" t="str">
        <f>申込一覧表!CG95</f>
        <v/>
      </c>
      <c r="D701" t="str">
        <f>申込一覧表!CR95</f>
        <v/>
      </c>
      <c r="E701">
        <v>0</v>
      </c>
      <c r="F701">
        <v>5</v>
      </c>
      <c r="G701" t="str">
        <f>申込一覧表!DD95</f>
        <v>999:99.99</v>
      </c>
    </row>
    <row r="702" spans="1:7">
      <c r="A702" t="str">
        <f>IF(申込一覧表!X96="","",申込一覧表!BI96)</f>
        <v/>
      </c>
      <c r="B702" t="str">
        <f>申込一覧表!BV96</f>
        <v/>
      </c>
      <c r="C702" t="str">
        <f>申込一覧表!CG96</f>
        <v/>
      </c>
      <c r="D702" t="str">
        <f>申込一覧表!CR96</f>
        <v/>
      </c>
      <c r="E702">
        <v>0</v>
      </c>
      <c r="F702">
        <v>5</v>
      </c>
      <c r="G702" t="str">
        <f>申込一覧表!DD96</f>
        <v>999:99.99</v>
      </c>
    </row>
    <row r="703" spans="1:7">
      <c r="A703" t="str">
        <f>IF(申込一覧表!X97="","",申込一覧表!BI97)</f>
        <v/>
      </c>
      <c r="B703" t="str">
        <f>申込一覧表!BV97</f>
        <v/>
      </c>
      <c r="C703" t="str">
        <f>申込一覧表!CG97</f>
        <v/>
      </c>
      <c r="D703" t="str">
        <f>申込一覧表!CR97</f>
        <v/>
      </c>
      <c r="E703">
        <v>0</v>
      </c>
      <c r="F703">
        <v>5</v>
      </c>
      <c r="G703" t="str">
        <f>申込一覧表!DD97</f>
        <v>999:99.99</v>
      </c>
    </row>
    <row r="704" spans="1:7">
      <c r="A704" t="str">
        <f>IF(申込一覧表!X98="","",申込一覧表!BI98)</f>
        <v/>
      </c>
      <c r="B704" t="str">
        <f>申込一覧表!BV98</f>
        <v/>
      </c>
      <c r="C704" t="str">
        <f>申込一覧表!CG98</f>
        <v/>
      </c>
      <c r="D704" t="str">
        <f>申込一覧表!CR98</f>
        <v/>
      </c>
      <c r="E704">
        <v>0</v>
      </c>
      <c r="F704">
        <v>5</v>
      </c>
      <c r="G704" t="str">
        <f>申込一覧表!DD98</f>
        <v>999:99.99</v>
      </c>
    </row>
    <row r="705" spans="1:7">
      <c r="A705" t="str">
        <f>IF(申込一覧表!X99="","",申込一覧表!BI99)</f>
        <v/>
      </c>
      <c r="B705" t="str">
        <f>申込一覧表!BV99</f>
        <v/>
      </c>
      <c r="C705" t="str">
        <f>申込一覧表!CG99</f>
        <v/>
      </c>
      <c r="D705" t="str">
        <f>申込一覧表!CR99</f>
        <v/>
      </c>
      <c r="E705">
        <v>0</v>
      </c>
      <c r="F705">
        <v>5</v>
      </c>
      <c r="G705" t="str">
        <f>申込一覧表!DD99</f>
        <v>999:99.99</v>
      </c>
    </row>
    <row r="706" spans="1:7">
      <c r="A706" t="str">
        <f>IF(申込一覧表!X100="","",申込一覧表!BI100)</f>
        <v/>
      </c>
      <c r="B706" t="str">
        <f>申込一覧表!BV100</f>
        <v/>
      </c>
      <c r="C706" t="str">
        <f>申込一覧表!CG100</f>
        <v/>
      </c>
      <c r="D706" t="str">
        <f>申込一覧表!CR100</f>
        <v/>
      </c>
      <c r="E706">
        <v>0</v>
      </c>
      <c r="F706">
        <v>5</v>
      </c>
      <c r="G706" t="str">
        <f>申込一覧表!DD100</f>
        <v>999:99.99</v>
      </c>
    </row>
    <row r="707" spans="1:7">
      <c r="A707" t="str">
        <f>IF(申込一覧表!X101="","",申込一覧表!BI101)</f>
        <v/>
      </c>
      <c r="B707" t="str">
        <f>申込一覧表!BV101</f>
        <v/>
      </c>
      <c r="C707" t="str">
        <f>申込一覧表!CG101</f>
        <v/>
      </c>
      <c r="D707" t="str">
        <f>申込一覧表!CR101</f>
        <v/>
      </c>
      <c r="E707">
        <v>0</v>
      </c>
      <c r="F707">
        <v>5</v>
      </c>
      <c r="G707" t="str">
        <f>申込一覧表!DD101</f>
        <v>999:99.99</v>
      </c>
    </row>
    <row r="708" spans="1:7">
      <c r="A708" t="str">
        <f>IF(申込一覧表!X102="","",申込一覧表!BI102)</f>
        <v/>
      </c>
      <c r="B708" t="str">
        <f>申込一覧表!BV102</f>
        <v/>
      </c>
      <c r="C708" t="str">
        <f>申込一覧表!CG102</f>
        <v/>
      </c>
      <c r="D708" t="str">
        <f>申込一覧表!CR102</f>
        <v/>
      </c>
      <c r="E708">
        <v>0</v>
      </c>
      <c r="F708">
        <v>5</v>
      </c>
      <c r="G708" t="str">
        <f>申込一覧表!DD102</f>
        <v>999:99.99</v>
      </c>
    </row>
    <row r="709" spans="1:7">
      <c r="A709" t="str">
        <f>IF(申込一覧表!X103="","",申込一覧表!BI103)</f>
        <v/>
      </c>
      <c r="B709" t="str">
        <f>申込一覧表!BV103</f>
        <v/>
      </c>
      <c r="C709" t="str">
        <f>申込一覧表!CG103</f>
        <v/>
      </c>
      <c r="D709" t="str">
        <f>申込一覧表!CR103</f>
        <v/>
      </c>
      <c r="E709">
        <v>0</v>
      </c>
      <c r="F709">
        <v>5</v>
      </c>
      <c r="G709" t="str">
        <f>申込一覧表!DD103</f>
        <v>999:99.99</v>
      </c>
    </row>
    <row r="710" spans="1:7">
      <c r="A710" t="str">
        <f>IF(申込一覧表!X104="","",申込一覧表!BI104)</f>
        <v/>
      </c>
      <c r="B710" t="str">
        <f>申込一覧表!BV104</f>
        <v/>
      </c>
      <c r="C710" t="str">
        <f>申込一覧表!CG104</f>
        <v/>
      </c>
      <c r="D710" t="str">
        <f>申込一覧表!CR104</f>
        <v/>
      </c>
      <c r="E710">
        <v>0</v>
      </c>
      <c r="F710">
        <v>5</v>
      </c>
      <c r="G710" t="str">
        <f>申込一覧表!DD104</f>
        <v>999:99.99</v>
      </c>
    </row>
    <row r="711" spans="1:7">
      <c r="A711" t="str">
        <f>IF(申込一覧表!X105="","",申込一覧表!BI105)</f>
        <v/>
      </c>
      <c r="B711" t="str">
        <f>申込一覧表!BV105</f>
        <v/>
      </c>
      <c r="C711" t="str">
        <f>申込一覧表!CG105</f>
        <v/>
      </c>
      <c r="D711" t="str">
        <f>申込一覧表!CR105</f>
        <v/>
      </c>
      <c r="E711">
        <v>0</v>
      </c>
      <c r="F711">
        <v>5</v>
      </c>
      <c r="G711" t="str">
        <f>申込一覧表!DD105</f>
        <v>999:99.99</v>
      </c>
    </row>
    <row r="712" spans="1:7">
      <c r="A712" t="str">
        <f>IF(申込一覧表!X106="","",申込一覧表!BI106)</f>
        <v/>
      </c>
      <c r="B712" t="str">
        <f>申込一覧表!BV106</f>
        <v/>
      </c>
      <c r="C712" t="str">
        <f>申込一覧表!CG106</f>
        <v/>
      </c>
      <c r="D712" t="str">
        <f>申込一覧表!CR106</f>
        <v/>
      </c>
      <c r="E712">
        <v>0</v>
      </c>
      <c r="F712">
        <v>5</v>
      </c>
      <c r="G712" t="str">
        <f>申込一覧表!DD106</f>
        <v>999:99.99</v>
      </c>
    </row>
    <row r="713" spans="1:7">
      <c r="A713" t="str">
        <f>IF(申込一覧表!X107="","",申込一覧表!BI107)</f>
        <v/>
      </c>
      <c r="B713" t="str">
        <f>申込一覧表!BV107</f>
        <v/>
      </c>
      <c r="C713" t="str">
        <f>申込一覧表!CG107</f>
        <v/>
      </c>
      <c r="D713" t="str">
        <f>申込一覧表!CR107</f>
        <v/>
      </c>
      <c r="E713">
        <v>0</v>
      </c>
      <c r="F713">
        <v>5</v>
      </c>
      <c r="G713" t="str">
        <f>申込一覧表!DD107</f>
        <v>999:99.99</v>
      </c>
    </row>
    <row r="714" spans="1:7">
      <c r="A714" t="str">
        <f>IF(申込一覧表!X108="","",申込一覧表!BI108)</f>
        <v/>
      </c>
      <c r="B714" t="str">
        <f>申込一覧表!BV108</f>
        <v/>
      </c>
      <c r="C714" t="str">
        <f>申込一覧表!CG108</f>
        <v/>
      </c>
      <c r="D714" t="str">
        <f>申込一覧表!CR108</f>
        <v/>
      </c>
      <c r="E714">
        <v>0</v>
      </c>
      <c r="F714">
        <v>5</v>
      </c>
      <c r="G714" t="str">
        <f>申込一覧表!DD108</f>
        <v>999:99.99</v>
      </c>
    </row>
    <row r="715" spans="1:7">
      <c r="A715" t="str">
        <f>IF(申込一覧表!X109="","",申込一覧表!BI109)</f>
        <v/>
      </c>
      <c r="B715" t="str">
        <f>申込一覧表!BV109</f>
        <v/>
      </c>
      <c r="C715" t="str">
        <f>申込一覧表!CG109</f>
        <v/>
      </c>
      <c r="D715" t="str">
        <f>申込一覧表!CR109</f>
        <v/>
      </c>
      <c r="E715">
        <v>0</v>
      </c>
      <c r="F715">
        <v>5</v>
      </c>
      <c r="G715" t="str">
        <f>申込一覧表!DD109</f>
        <v>999:99.99</v>
      </c>
    </row>
    <row r="716" spans="1:7">
      <c r="A716" t="str">
        <f>IF(申込一覧表!X110="","",申込一覧表!BI110)</f>
        <v/>
      </c>
      <c r="B716" t="str">
        <f>申込一覧表!BV110</f>
        <v/>
      </c>
      <c r="C716" t="str">
        <f>申込一覧表!CG110</f>
        <v/>
      </c>
      <c r="D716" t="str">
        <f>申込一覧表!CR110</f>
        <v/>
      </c>
      <c r="E716">
        <v>0</v>
      </c>
      <c r="F716">
        <v>5</v>
      </c>
      <c r="G716" t="str">
        <f>申込一覧表!DD110</f>
        <v>999:99.99</v>
      </c>
    </row>
    <row r="717" spans="1:7">
      <c r="A717" t="str">
        <f>IF(申込一覧表!X111="","",申込一覧表!BI111)</f>
        <v/>
      </c>
      <c r="B717" t="str">
        <f>申込一覧表!BV111</f>
        <v/>
      </c>
      <c r="C717" t="str">
        <f>申込一覧表!CG111</f>
        <v/>
      </c>
      <c r="D717" t="str">
        <f>申込一覧表!CR111</f>
        <v/>
      </c>
      <c r="E717">
        <v>0</v>
      </c>
      <c r="F717">
        <v>5</v>
      </c>
      <c r="G717" t="str">
        <f>申込一覧表!DD111</f>
        <v>999:99.99</v>
      </c>
    </row>
    <row r="718" spans="1:7">
      <c r="A718" t="str">
        <f>IF(申込一覧表!X112="","",申込一覧表!BI112)</f>
        <v/>
      </c>
      <c r="B718" t="str">
        <f>申込一覧表!BV112</f>
        <v/>
      </c>
      <c r="C718" t="str">
        <f>申込一覧表!CG112</f>
        <v/>
      </c>
      <c r="D718" t="str">
        <f>申込一覧表!CR112</f>
        <v/>
      </c>
      <c r="E718">
        <v>0</v>
      </c>
      <c r="F718">
        <v>5</v>
      </c>
      <c r="G718" t="str">
        <f>申込一覧表!DD112</f>
        <v>999:99.99</v>
      </c>
    </row>
    <row r="719" spans="1:7">
      <c r="A719" t="str">
        <f>IF(申込一覧表!X113="","",申込一覧表!BI113)</f>
        <v/>
      </c>
      <c r="B719" t="str">
        <f>申込一覧表!BV113</f>
        <v/>
      </c>
      <c r="C719" t="str">
        <f>申込一覧表!CG113</f>
        <v/>
      </c>
      <c r="D719" t="str">
        <f>申込一覧表!CR113</f>
        <v/>
      </c>
      <c r="E719">
        <v>0</v>
      </c>
      <c r="F719">
        <v>5</v>
      </c>
      <c r="G719" t="str">
        <f>申込一覧表!DD113</f>
        <v>999:99.99</v>
      </c>
    </row>
    <row r="720" spans="1:7">
      <c r="A720" t="str">
        <f>IF(申込一覧表!X114="","",申込一覧表!BI114)</f>
        <v/>
      </c>
      <c r="B720" t="str">
        <f>申込一覧表!BV114</f>
        <v/>
      </c>
      <c r="C720" t="str">
        <f>申込一覧表!CG114</f>
        <v/>
      </c>
      <c r="D720" t="str">
        <f>申込一覧表!CR114</f>
        <v/>
      </c>
      <c r="E720">
        <v>0</v>
      </c>
      <c r="F720">
        <v>5</v>
      </c>
      <c r="G720" t="str">
        <f>申込一覧表!DD114</f>
        <v>999:99.99</v>
      </c>
    </row>
    <row r="721" spans="1:7">
      <c r="A721" t="str">
        <f>IF(申込一覧表!X115="","",申込一覧表!BI115)</f>
        <v/>
      </c>
      <c r="B721" t="str">
        <f>申込一覧表!BV115</f>
        <v/>
      </c>
      <c r="C721" t="str">
        <f>申込一覧表!CG115</f>
        <v/>
      </c>
      <c r="D721" t="str">
        <f>申込一覧表!CR115</f>
        <v/>
      </c>
      <c r="E721">
        <v>0</v>
      </c>
      <c r="F721">
        <v>5</v>
      </c>
      <c r="G721" t="str">
        <f>申込一覧表!DD115</f>
        <v>999:99.99</v>
      </c>
    </row>
    <row r="722" spans="1:7">
      <c r="A722" t="str">
        <f>IF(申込一覧表!X116="","",申込一覧表!BI116)</f>
        <v/>
      </c>
      <c r="B722" t="str">
        <f>申込一覧表!BV116</f>
        <v/>
      </c>
      <c r="C722" t="str">
        <f>申込一覧表!CG116</f>
        <v/>
      </c>
      <c r="D722" t="str">
        <f>申込一覧表!CR116</f>
        <v/>
      </c>
      <c r="E722">
        <v>0</v>
      </c>
      <c r="F722">
        <v>5</v>
      </c>
      <c r="G722" t="str">
        <f>申込一覧表!DD116</f>
        <v>999:99.99</v>
      </c>
    </row>
    <row r="723" spans="1:7">
      <c r="A723" t="str">
        <f>IF(申込一覧表!X117="","",申込一覧表!BI117)</f>
        <v/>
      </c>
      <c r="B723" t="str">
        <f>申込一覧表!BV117</f>
        <v/>
      </c>
      <c r="C723" t="str">
        <f>申込一覧表!CG117</f>
        <v/>
      </c>
      <c r="D723" t="str">
        <f>申込一覧表!CR117</f>
        <v/>
      </c>
      <c r="E723">
        <v>0</v>
      </c>
      <c r="F723">
        <v>5</v>
      </c>
      <c r="G723" t="str">
        <f>申込一覧表!DD117</f>
        <v>999:99.99</v>
      </c>
    </row>
    <row r="724" spans="1:7">
      <c r="A724" t="str">
        <f>IF(申込一覧表!X118="","",申込一覧表!BI118)</f>
        <v/>
      </c>
      <c r="B724" t="str">
        <f>申込一覧表!BV118</f>
        <v/>
      </c>
      <c r="C724" t="str">
        <f>申込一覧表!CG118</f>
        <v/>
      </c>
      <c r="D724" t="str">
        <f>申込一覧表!CR118</f>
        <v/>
      </c>
      <c r="E724">
        <v>0</v>
      </c>
      <c r="F724">
        <v>5</v>
      </c>
      <c r="G724" t="str">
        <f>申込一覧表!DD118</f>
        <v>999:99.99</v>
      </c>
    </row>
    <row r="725" spans="1:7">
      <c r="A725" t="str">
        <f>IF(申込一覧表!X119="","",申込一覧表!BI119)</f>
        <v/>
      </c>
      <c r="B725" t="str">
        <f>申込一覧表!BV119</f>
        <v/>
      </c>
      <c r="C725" t="str">
        <f>申込一覧表!CG119</f>
        <v/>
      </c>
      <c r="D725" t="str">
        <f>申込一覧表!CR119</f>
        <v/>
      </c>
      <c r="E725">
        <v>0</v>
      </c>
      <c r="F725">
        <v>5</v>
      </c>
      <c r="G725" t="str">
        <f>申込一覧表!DD119</f>
        <v>999:99.99</v>
      </c>
    </row>
    <row r="726" spans="1:7">
      <c r="A726" t="str">
        <f>IF(申込一覧表!X120="","",申込一覧表!BI120)</f>
        <v/>
      </c>
      <c r="B726" t="str">
        <f>申込一覧表!BV120</f>
        <v/>
      </c>
      <c r="C726" t="str">
        <f>申込一覧表!CG120</f>
        <v/>
      </c>
      <c r="D726" t="str">
        <f>申込一覧表!CR120</f>
        <v/>
      </c>
      <c r="E726">
        <v>0</v>
      </c>
      <c r="F726">
        <v>5</v>
      </c>
      <c r="G726" t="str">
        <f>申込一覧表!DD120</f>
        <v>999:99.99</v>
      </c>
    </row>
    <row r="727" spans="1:7">
      <c r="A727" t="str">
        <f>IF(申込一覧表!X121="","",申込一覧表!BI121)</f>
        <v/>
      </c>
      <c r="B727" t="str">
        <f>申込一覧表!BV121</f>
        <v/>
      </c>
      <c r="C727" t="str">
        <f>申込一覧表!CG121</f>
        <v/>
      </c>
      <c r="D727" t="str">
        <f>申込一覧表!CR121</f>
        <v/>
      </c>
      <c r="E727">
        <v>0</v>
      </c>
      <c r="F727">
        <v>5</v>
      </c>
      <c r="G727" t="str">
        <f>申込一覧表!DD121</f>
        <v>999:99.99</v>
      </c>
    </row>
    <row r="728" spans="1:7">
      <c r="A728" t="str">
        <f>IF(申込一覧表!X122="","",申込一覧表!BI122)</f>
        <v/>
      </c>
      <c r="B728" t="str">
        <f>申込一覧表!BV122</f>
        <v/>
      </c>
      <c r="C728" t="str">
        <f>申込一覧表!CG122</f>
        <v/>
      </c>
      <c r="D728" t="str">
        <f>申込一覧表!CR122</f>
        <v/>
      </c>
      <c r="E728">
        <v>0</v>
      </c>
      <c r="F728">
        <v>5</v>
      </c>
      <c r="G728" t="str">
        <f>申込一覧表!DD122</f>
        <v>999:99.99</v>
      </c>
    </row>
    <row r="729" spans="1:7">
      <c r="A729" t="str">
        <f>IF(申込一覧表!X123="","",申込一覧表!BI123)</f>
        <v/>
      </c>
      <c r="B729" t="str">
        <f>申込一覧表!BV123</f>
        <v/>
      </c>
      <c r="C729" t="str">
        <f>申込一覧表!CG123</f>
        <v/>
      </c>
      <c r="D729" t="str">
        <f>申込一覧表!CR123</f>
        <v/>
      </c>
      <c r="E729">
        <v>0</v>
      </c>
      <c r="F729">
        <v>5</v>
      </c>
      <c r="G729" t="str">
        <f>申込一覧表!DD123</f>
        <v>999:99.99</v>
      </c>
    </row>
    <row r="730" spans="1:7">
      <c r="A730" t="str">
        <f>IF(申込一覧表!X124="","",申込一覧表!BI124)</f>
        <v/>
      </c>
      <c r="B730" t="str">
        <f>申込一覧表!BV124</f>
        <v/>
      </c>
      <c r="C730" t="str">
        <f>申込一覧表!CG124</f>
        <v/>
      </c>
      <c r="D730" t="str">
        <f>申込一覧表!CR124</f>
        <v/>
      </c>
      <c r="E730">
        <v>0</v>
      </c>
      <c r="F730">
        <v>5</v>
      </c>
      <c r="G730" t="str">
        <f>申込一覧表!DD124</f>
        <v>999:99.99</v>
      </c>
    </row>
    <row r="731" spans="1:7">
      <c r="A731" t="str">
        <f>IF(申込一覧表!X125="","",申込一覧表!BI125)</f>
        <v/>
      </c>
      <c r="B731" t="str">
        <f>申込一覧表!BV125</f>
        <v/>
      </c>
      <c r="C731" t="str">
        <f>申込一覧表!CG125</f>
        <v/>
      </c>
      <c r="D731" t="str">
        <f>申込一覧表!CR125</f>
        <v/>
      </c>
      <c r="E731">
        <v>0</v>
      </c>
      <c r="F731">
        <v>5</v>
      </c>
      <c r="G731" t="str">
        <f>申込一覧表!DD125</f>
        <v>999:99.99</v>
      </c>
    </row>
    <row r="732" spans="1:7">
      <c r="A732" t="str">
        <f>IF(申込一覧表!X126="","",申込一覧表!BI126)</f>
        <v/>
      </c>
      <c r="B732" t="str">
        <f>申込一覧表!BV126</f>
        <v/>
      </c>
      <c r="C732" t="str">
        <f>申込一覧表!CG126</f>
        <v/>
      </c>
      <c r="D732" t="str">
        <f>申込一覧表!CR126</f>
        <v/>
      </c>
      <c r="E732">
        <v>0</v>
      </c>
      <c r="F732">
        <v>5</v>
      </c>
      <c r="G732" t="str">
        <f>申込一覧表!DD126</f>
        <v>999:99.99</v>
      </c>
    </row>
    <row r="733" spans="1:7">
      <c r="A733" s="118" t="str">
        <f>IF(申込一覧表!X127="","",申込一覧表!BI127)</f>
        <v/>
      </c>
      <c r="B733" t="str">
        <f>申込一覧表!BV127</f>
        <v/>
      </c>
      <c r="C733" t="str">
        <f>申込一覧表!CG127</f>
        <v/>
      </c>
      <c r="D733" t="str">
        <f>申込一覧表!CR127</f>
        <v/>
      </c>
      <c r="E733" s="118">
        <v>0</v>
      </c>
      <c r="F733" s="118">
        <v>5</v>
      </c>
      <c r="G733" s="118" t="str">
        <f>申込一覧表!DD127</f>
        <v>999:99.99</v>
      </c>
    </row>
    <row r="734" spans="1:7">
      <c r="A734" t="str">
        <f>IF(申込一覧表!AA6="","",申込一覧表!BI6)</f>
        <v/>
      </c>
      <c r="B734" s="24" t="str">
        <f>申込一覧表!BW6</f>
        <v/>
      </c>
      <c r="C734" s="24" t="str">
        <f>申込一覧表!CH6</f>
        <v/>
      </c>
      <c r="D734" s="24" t="str">
        <f>申込一覧表!CS6</f>
        <v/>
      </c>
      <c r="E734">
        <v>0</v>
      </c>
      <c r="F734">
        <v>0</v>
      </c>
      <c r="G734" t="str">
        <f>申込一覧表!DE6</f>
        <v>999:99.99</v>
      </c>
    </row>
    <row r="735" spans="1:7">
      <c r="A735" t="str">
        <f>IF(申込一覧表!AA7="","",申込一覧表!BI7)</f>
        <v/>
      </c>
      <c r="B735" t="str">
        <f>申込一覧表!BW7</f>
        <v/>
      </c>
      <c r="C735" t="str">
        <f>申込一覧表!CH7</f>
        <v/>
      </c>
      <c r="D735" t="str">
        <f>申込一覧表!CS7</f>
        <v/>
      </c>
      <c r="E735">
        <v>0</v>
      </c>
      <c r="F735">
        <v>0</v>
      </c>
      <c r="G735" t="str">
        <f>申込一覧表!DE7</f>
        <v>999:99.99</v>
      </c>
    </row>
    <row r="736" spans="1:7">
      <c r="A736" t="str">
        <f>IF(申込一覧表!AA8="","",申込一覧表!BI8)</f>
        <v/>
      </c>
      <c r="B736" t="str">
        <f>申込一覧表!BW8</f>
        <v/>
      </c>
      <c r="C736" t="str">
        <f>申込一覧表!CH8</f>
        <v/>
      </c>
      <c r="D736" t="str">
        <f>申込一覧表!CS8</f>
        <v/>
      </c>
      <c r="E736">
        <v>0</v>
      </c>
      <c r="F736">
        <v>0</v>
      </c>
      <c r="G736" t="str">
        <f>申込一覧表!DE8</f>
        <v>999:99.99</v>
      </c>
    </row>
    <row r="737" spans="1:7">
      <c r="A737" t="str">
        <f>IF(申込一覧表!AA9="","",申込一覧表!BI9)</f>
        <v/>
      </c>
      <c r="B737" t="str">
        <f>申込一覧表!BW9</f>
        <v/>
      </c>
      <c r="C737" t="str">
        <f>申込一覧表!CH9</f>
        <v/>
      </c>
      <c r="D737" t="str">
        <f>申込一覧表!CS9</f>
        <v/>
      </c>
      <c r="E737">
        <v>0</v>
      </c>
      <c r="F737">
        <v>0</v>
      </c>
      <c r="G737" t="str">
        <f>申込一覧表!DE9</f>
        <v>999:99.99</v>
      </c>
    </row>
    <row r="738" spans="1:7">
      <c r="A738" t="str">
        <f>IF(申込一覧表!AA10="","",申込一覧表!BI10)</f>
        <v/>
      </c>
      <c r="B738" t="str">
        <f>申込一覧表!BW10</f>
        <v/>
      </c>
      <c r="C738" t="str">
        <f>申込一覧表!CH10</f>
        <v/>
      </c>
      <c r="D738" t="str">
        <f>申込一覧表!CS10</f>
        <v/>
      </c>
      <c r="E738">
        <v>0</v>
      </c>
      <c r="F738">
        <v>0</v>
      </c>
      <c r="G738" t="str">
        <f>申込一覧表!DE10</f>
        <v>999:99.99</v>
      </c>
    </row>
    <row r="739" spans="1:7">
      <c r="A739" t="str">
        <f>IF(申込一覧表!AA11="","",申込一覧表!BI11)</f>
        <v/>
      </c>
      <c r="B739" t="str">
        <f>申込一覧表!BW11</f>
        <v/>
      </c>
      <c r="C739" t="str">
        <f>申込一覧表!CH11</f>
        <v/>
      </c>
      <c r="D739" t="str">
        <f>申込一覧表!CS11</f>
        <v/>
      </c>
      <c r="E739">
        <v>0</v>
      </c>
      <c r="F739">
        <v>0</v>
      </c>
      <c r="G739" t="str">
        <f>申込一覧表!DE11</f>
        <v>999:99.99</v>
      </c>
    </row>
    <row r="740" spans="1:7">
      <c r="A740" t="str">
        <f>IF(申込一覧表!AA12="","",申込一覧表!BI12)</f>
        <v/>
      </c>
      <c r="B740" t="str">
        <f>申込一覧表!BW12</f>
        <v/>
      </c>
      <c r="C740" t="str">
        <f>申込一覧表!CH12</f>
        <v/>
      </c>
      <c r="D740" t="str">
        <f>申込一覧表!CS12</f>
        <v/>
      </c>
      <c r="E740">
        <v>0</v>
      </c>
      <c r="F740">
        <v>0</v>
      </c>
      <c r="G740" t="str">
        <f>申込一覧表!DE12</f>
        <v>999:99.99</v>
      </c>
    </row>
    <row r="741" spans="1:7">
      <c r="A741" t="str">
        <f>IF(申込一覧表!AA13="","",申込一覧表!BI13)</f>
        <v/>
      </c>
      <c r="B741" t="str">
        <f>申込一覧表!BW13</f>
        <v/>
      </c>
      <c r="C741" t="str">
        <f>申込一覧表!CH13</f>
        <v/>
      </c>
      <c r="D741" t="str">
        <f>申込一覧表!CS13</f>
        <v/>
      </c>
      <c r="E741">
        <v>0</v>
      </c>
      <c r="F741">
        <v>0</v>
      </c>
      <c r="G741" t="str">
        <f>申込一覧表!DE13</f>
        <v>999:99.99</v>
      </c>
    </row>
    <row r="742" spans="1:7">
      <c r="A742" t="str">
        <f>IF(申込一覧表!AA14="","",申込一覧表!BI14)</f>
        <v/>
      </c>
      <c r="B742" t="str">
        <f>申込一覧表!BW14</f>
        <v/>
      </c>
      <c r="C742" t="str">
        <f>申込一覧表!CH14</f>
        <v/>
      </c>
      <c r="D742" t="str">
        <f>申込一覧表!CS14</f>
        <v/>
      </c>
      <c r="E742">
        <v>0</v>
      </c>
      <c r="F742">
        <v>0</v>
      </c>
      <c r="G742" t="str">
        <f>申込一覧表!DE14</f>
        <v>999:99.99</v>
      </c>
    </row>
    <row r="743" spans="1:7">
      <c r="A743" t="str">
        <f>IF(申込一覧表!AA15="","",申込一覧表!BI15)</f>
        <v/>
      </c>
      <c r="B743" t="str">
        <f>申込一覧表!BW15</f>
        <v/>
      </c>
      <c r="C743" t="str">
        <f>申込一覧表!CH15</f>
        <v/>
      </c>
      <c r="D743" t="str">
        <f>申込一覧表!CS15</f>
        <v/>
      </c>
      <c r="E743">
        <v>0</v>
      </c>
      <c r="F743">
        <v>0</v>
      </c>
      <c r="G743" t="str">
        <f>申込一覧表!DE15</f>
        <v>999:99.99</v>
      </c>
    </row>
    <row r="744" spans="1:7">
      <c r="A744" t="str">
        <f>IF(申込一覧表!AA16="","",申込一覧表!BI16)</f>
        <v/>
      </c>
      <c r="B744" t="str">
        <f>申込一覧表!BW16</f>
        <v/>
      </c>
      <c r="C744" t="str">
        <f>申込一覧表!CH16</f>
        <v/>
      </c>
      <c r="D744" t="str">
        <f>申込一覧表!CS16</f>
        <v/>
      </c>
      <c r="E744">
        <v>0</v>
      </c>
      <c r="F744">
        <v>0</v>
      </c>
      <c r="G744" t="str">
        <f>申込一覧表!DE16</f>
        <v>999:99.99</v>
      </c>
    </row>
    <row r="745" spans="1:7">
      <c r="A745" t="str">
        <f>IF(申込一覧表!AA17="","",申込一覧表!BI17)</f>
        <v/>
      </c>
      <c r="B745" t="str">
        <f>申込一覧表!BW17</f>
        <v/>
      </c>
      <c r="C745" t="str">
        <f>申込一覧表!CH17</f>
        <v/>
      </c>
      <c r="D745" t="str">
        <f>申込一覧表!CS17</f>
        <v/>
      </c>
      <c r="E745">
        <v>0</v>
      </c>
      <c r="F745">
        <v>0</v>
      </c>
      <c r="G745" t="str">
        <f>申込一覧表!DE17</f>
        <v>999:99.99</v>
      </c>
    </row>
    <row r="746" spans="1:7">
      <c r="A746" t="str">
        <f>IF(申込一覧表!AA18="","",申込一覧表!BI18)</f>
        <v/>
      </c>
      <c r="B746" t="str">
        <f>申込一覧表!BW18</f>
        <v/>
      </c>
      <c r="C746" t="str">
        <f>申込一覧表!CH18</f>
        <v/>
      </c>
      <c r="D746" t="str">
        <f>申込一覧表!CS18</f>
        <v/>
      </c>
      <c r="E746">
        <v>0</v>
      </c>
      <c r="F746">
        <v>0</v>
      </c>
      <c r="G746" t="str">
        <f>申込一覧表!DE18</f>
        <v>999:99.99</v>
      </c>
    </row>
    <row r="747" spans="1:7">
      <c r="A747" t="str">
        <f>IF(申込一覧表!AA19="","",申込一覧表!BI19)</f>
        <v/>
      </c>
      <c r="B747" t="str">
        <f>申込一覧表!BW19</f>
        <v/>
      </c>
      <c r="C747" t="str">
        <f>申込一覧表!CH19</f>
        <v/>
      </c>
      <c r="D747" t="str">
        <f>申込一覧表!CS19</f>
        <v/>
      </c>
      <c r="E747">
        <v>0</v>
      </c>
      <c r="F747">
        <v>0</v>
      </c>
      <c r="G747" t="str">
        <f>申込一覧表!DE19</f>
        <v>999:99.99</v>
      </c>
    </row>
    <row r="748" spans="1:7">
      <c r="A748" t="str">
        <f>IF(申込一覧表!AA20="","",申込一覧表!BI20)</f>
        <v/>
      </c>
      <c r="B748" t="str">
        <f>申込一覧表!BW20</f>
        <v/>
      </c>
      <c r="C748" t="str">
        <f>申込一覧表!CH20</f>
        <v/>
      </c>
      <c r="D748" t="str">
        <f>申込一覧表!CS20</f>
        <v/>
      </c>
      <c r="E748">
        <v>0</v>
      </c>
      <c r="F748">
        <v>0</v>
      </c>
      <c r="G748" t="str">
        <f>申込一覧表!DE20</f>
        <v>999:99.99</v>
      </c>
    </row>
    <row r="749" spans="1:7">
      <c r="A749" t="str">
        <f>IF(申込一覧表!AA21="","",申込一覧表!BI21)</f>
        <v/>
      </c>
      <c r="B749" t="str">
        <f>申込一覧表!BW21</f>
        <v/>
      </c>
      <c r="C749" t="str">
        <f>申込一覧表!CH21</f>
        <v/>
      </c>
      <c r="D749" t="str">
        <f>申込一覧表!CS21</f>
        <v/>
      </c>
      <c r="E749">
        <v>0</v>
      </c>
      <c r="F749">
        <v>0</v>
      </c>
      <c r="G749" t="str">
        <f>申込一覧表!DE21</f>
        <v>999:99.99</v>
      </c>
    </row>
    <row r="750" spans="1:7">
      <c r="A750" t="str">
        <f>IF(申込一覧表!AA22="","",申込一覧表!BI22)</f>
        <v/>
      </c>
      <c r="B750" t="str">
        <f>申込一覧表!BW22</f>
        <v/>
      </c>
      <c r="C750" t="str">
        <f>申込一覧表!CH22</f>
        <v/>
      </c>
      <c r="D750" t="str">
        <f>申込一覧表!CS22</f>
        <v/>
      </c>
      <c r="E750">
        <v>0</v>
      </c>
      <c r="F750">
        <v>0</v>
      </c>
      <c r="G750" t="str">
        <f>申込一覧表!DE22</f>
        <v>999:99.99</v>
      </c>
    </row>
    <row r="751" spans="1:7">
      <c r="A751" t="str">
        <f>IF(申込一覧表!AA23="","",申込一覧表!BI23)</f>
        <v/>
      </c>
      <c r="B751" t="str">
        <f>申込一覧表!BW23</f>
        <v/>
      </c>
      <c r="C751" t="str">
        <f>申込一覧表!CH23</f>
        <v/>
      </c>
      <c r="D751" t="str">
        <f>申込一覧表!CS23</f>
        <v/>
      </c>
      <c r="E751">
        <v>0</v>
      </c>
      <c r="F751">
        <v>0</v>
      </c>
      <c r="G751" t="str">
        <f>申込一覧表!DE23</f>
        <v>999:99.99</v>
      </c>
    </row>
    <row r="752" spans="1:7">
      <c r="A752" t="str">
        <f>IF(申込一覧表!AA24="","",申込一覧表!BI24)</f>
        <v/>
      </c>
      <c r="B752" t="str">
        <f>申込一覧表!BW24</f>
        <v/>
      </c>
      <c r="C752" t="str">
        <f>申込一覧表!CH24</f>
        <v/>
      </c>
      <c r="D752" t="str">
        <f>申込一覧表!CS24</f>
        <v/>
      </c>
      <c r="E752">
        <v>0</v>
      </c>
      <c r="F752">
        <v>0</v>
      </c>
      <c r="G752" t="str">
        <f>申込一覧表!DE24</f>
        <v>999:99.99</v>
      </c>
    </row>
    <row r="753" spans="1:7">
      <c r="A753" t="str">
        <f>IF(申込一覧表!AA25="","",申込一覧表!BI25)</f>
        <v/>
      </c>
      <c r="B753" t="str">
        <f>申込一覧表!BW25</f>
        <v/>
      </c>
      <c r="C753" t="str">
        <f>申込一覧表!CH25</f>
        <v/>
      </c>
      <c r="D753" t="str">
        <f>申込一覧表!CS25</f>
        <v/>
      </c>
      <c r="E753">
        <v>0</v>
      </c>
      <c r="F753">
        <v>0</v>
      </c>
      <c r="G753" t="str">
        <f>申込一覧表!DE25</f>
        <v>999:99.99</v>
      </c>
    </row>
    <row r="754" spans="1:7">
      <c r="A754" t="str">
        <f>IF(申込一覧表!AA26="","",申込一覧表!BI26)</f>
        <v/>
      </c>
      <c r="B754" t="str">
        <f>申込一覧表!BW26</f>
        <v/>
      </c>
      <c r="C754" t="str">
        <f>申込一覧表!CH26</f>
        <v/>
      </c>
      <c r="D754" t="str">
        <f>申込一覧表!CS26</f>
        <v/>
      </c>
      <c r="E754">
        <v>0</v>
      </c>
      <c r="F754">
        <v>0</v>
      </c>
      <c r="G754" t="str">
        <f>申込一覧表!DE26</f>
        <v>999:99.99</v>
      </c>
    </row>
    <row r="755" spans="1:7">
      <c r="A755" t="str">
        <f>IF(申込一覧表!AA27="","",申込一覧表!BI27)</f>
        <v/>
      </c>
      <c r="B755" t="str">
        <f>申込一覧表!BW27</f>
        <v/>
      </c>
      <c r="C755" t="str">
        <f>申込一覧表!CH27</f>
        <v/>
      </c>
      <c r="D755" t="str">
        <f>申込一覧表!CS27</f>
        <v/>
      </c>
      <c r="E755">
        <v>0</v>
      </c>
      <c r="F755">
        <v>0</v>
      </c>
      <c r="G755" t="str">
        <f>申込一覧表!DE27</f>
        <v>999:99.99</v>
      </c>
    </row>
    <row r="756" spans="1:7">
      <c r="A756" t="str">
        <f>IF(申込一覧表!AA28="","",申込一覧表!BI28)</f>
        <v/>
      </c>
      <c r="B756" t="str">
        <f>申込一覧表!BW28</f>
        <v/>
      </c>
      <c r="C756" t="str">
        <f>申込一覧表!CH28</f>
        <v/>
      </c>
      <c r="D756" t="str">
        <f>申込一覧表!CS28</f>
        <v/>
      </c>
      <c r="E756">
        <v>0</v>
      </c>
      <c r="F756">
        <v>0</v>
      </c>
      <c r="G756" t="str">
        <f>申込一覧表!DE28</f>
        <v>999:99.99</v>
      </c>
    </row>
    <row r="757" spans="1:7">
      <c r="A757" t="str">
        <f>IF(申込一覧表!AA29="","",申込一覧表!BI29)</f>
        <v/>
      </c>
      <c r="B757" t="str">
        <f>申込一覧表!BW29</f>
        <v/>
      </c>
      <c r="C757" t="str">
        <f>申込一覧表!CH29</f>
        <v/>
      </c>
      <c r="D757" t="str">
        <f>申込一覧表!CS29</f>
        <v/>
      </c>
      <c r="E757">
        <v>0</v>
      </c>
      <c r="F757">
        <v>0</v>
      </c>
      <c r="G757" t="str">
        <f>申込一覧表!DE29</f>
        <v>999:99.99</v>
      </c>
    </row>
    <row r="758" spans="1:7">
      <c r="A758" t="str">
        <f>IF(申込一覧表!AA30="","",申込一覧表!BI30)</f>
        <v/>
      </c>
      <c r="B758" t="str">
        <f>申込一覧表!BW30</f>
        <v/>
      </c>
      <c r="C758" t="str">
        <f>申込一覧表!CH30</f>
        <v/>
      </c>
      <c r="D758" t="str">
        <f>申込一覧表!CS30</f>
        <v/>
      </c>
      <c r="E758">
        <v>0</v>
      </c>
      <c r="F758">
        <v>0</v>
      </c>
      <c r="G758" t="str">
        <f>申込一覧表!DE30</f>
        <v>999:99.99</v>
      </c>
    </row>
    <row r="759" spans="1:7">
      <c r="A759" t="str">
        <f>IF(申込一覧表!AA31="","",申込一覧表!BI31)</f>
        <v/>
      </c>
      <c r="B759" t="str">
        <f>申込一覧表!BW31</f>
        <v/>
      </c>
      <c r="C759" t="str">
        <f>申込一覧表!CH31</f>
        <v/>
      </c>
      <c r="D759" t="str">
        <f>申込一覧表!CS31</f>
        <v/>
      </c>
      <c r="E759">
        <v>0</v>
      </c>
      <c r="F759">
        <v>0</v>
      </c>
      <c r="G759" t="str">
        <f>申込一覧表!DE31</f>
        <v>999:99.99</v>
      </c>
    </row>
    <row r="760" spans="1:7">
      <c r="A760" t="str">
        <f>IF(申込一覧表!AA32="","",申込一覧表!BI32)</f>
        <v/>
      </c>
      <c r="B760" t="str">
        <f>申込一覧表!BW32</f>
        <v/>
      </c>
      <c r="C760" t="str">
        <f>申込一覧表!CH32</f>
        <v/>
      </c>
      <c r="D760" t="str">
        <f>申込一覧表!CS32</f>
        <v/>
      </c>
      <c r="E760">
        <v>0</v>
      </c>
      <c r="F760">
        <v>0</v>
      </c>
      <c r="G760" t="str">
        <f>申込一覧表!DE32</f>
        <v>999:99.99</v>
      </c>
    </row>
    <row r="761" spans="1:7">
      <c r="A761" t="str">
        <f>IF(申込一覧表!AA33="","",申込一覧表!BI33)</f>
        <v/>
      </c>
      <c r="B761" t="str">
        <f>申込一覧表!BW33</f>
        <v/>
      </c>
      <c r="C761" t="str">
        <f>申込一覧表!CH33</f>
        <v/>
      </c>
      <c r="D761" t="str">
        <f>申込一覧表!CS33</f>
        <v/>
      </c>
      <c r="E761">
        <v>0</v>
      </c>
      <c r="F761">
        <v>0</v>
      </c>
      <c r="G761" t="str">
        <f>申込一覧表!DE33</f>
        <v>999:99.99</v>
      </c>
    </row>
    <row r="762" spans="1:7">
      <c r="A762" t="str">
        <f>IF(申込一覧表!AA34="","",申込一覧表!BI34)</f>
        <v/>
      </c>
      <c r="B762" t="str">
        <f>申込一覧表!BW34</f>
        <v/>
      </c>
      <c r="C762" t="str">
        <f>申込一覧表!CH34</f>
        <v/>
      </c>
      <c r="D762" t="str">
        <f>申込一覧表!CS34</f>
        <v/>
      </c>
      <c r="E762">
        <v>0</v>
      </c>
      <c r="F762">
        <v>0</v>
      </c>
      <c r="G762" t="str">
        <f>申込一覧表!DE34</f>
        <v>999:99.99</v>
      </c>
    </row>
    <row r="763" spans="1:7">
      <c r="A763" t="str">
        <f>IF(申込一覧表!AA35="","",申込一覧表!BI35)</f>
        <v/>
      </c>
      <c r="B763" t="str">
        <f>申込一覧表!BW35</f>
        <v/>
      </c>
      <c r="C763" t="str">
        <f>申込一覧表!CH35</f>
        <v/>
      </c>
      <c r="D763" t="str">
        <f>申込一覧表!CS35</f>
        <v/>
      </c>
      <c r="E763">
        <v>0</v>
      </c>
      <c r="F763">
        <v>0</v>
      </c>
      <c r="G763" t="str">
        <f>申込一覧表!DE35</f>
        <v>999:99.99</v>
      </c>
    </row>
    <row r="764" spans="1:7">
      <c r="A764" t="str">
        <f>IF(申込一覧表!AA36="","",申込一覧表!BI36)</f>
        <v/>
      </c>
      <c r="B764" t="str">
        <f>申込一覧表!BW36</f>
        <v/>
      </c>
      <c r="C764" t="str">
        <f>申込一覧表!CH36</f>
        <v/>
      </c>
      <c r="D764" t="str">
        <f>申込一覧表!CS36</f>
        <v/>
      </c>
      <c r="E764">
        <v>0</v>
      </c>
      <c r="F764">
        <v>0</v>
      </c>
      <c r="G764" t="str">
        <f>申込一覧表!DE36</f>
        <v>999:99.99</v>
      </c>
    </row>
    <row r="765" spans="1:7">
      <c r="A765" t="str">
        <f>IF(申込一覧表!AA37="","",申込一覧表!BI37)</f>
        <v/>
      </c>
      <c r="B765" t="str">
        <f>申込一覧表!BW37</f>
        <v/>
      </c>
      <c r="C765" t="str">
        <f>申込一覧表!CH37</f>
        <v/>
      </c>
      <c r="D765" t="str">
        <f>申込一覧表!CS37</f>
        <v/>
      </c>
      <c r="E765">
        <v>0</v>
      </c>
      <c r="F765">
        <v>0</v>
      </c>
      <c r="G765" t="str">
        <f>申込一覧表!DE37</f>
        <v>999:99.99</v>
      </c>
    </row>
    <row r="766" spans="1:7">
      <c r="A766" t="str">
        <f>IF(申込一覧表!AA38="","",申込一覧表!BI38)</f>
        <v/>
      </c>
      <c r="B766" t="str">
        <f>申込一覧表!BW38</f>
        <v/>
      </c>
      <c r="C766" t="str">
        <f>申込一覧表!CH38</f>
        <v/>
      </c>
      <c r="D766" t="str">
        <f>申込一覧表!CS38</f>
        <v/>
      </c>
      <c r="E766">
        <v>0</v>
      </c>
      <c r="F766">
        <v>0</v>
      </c>
      <c r="G766" t="str">
        <f>申込一覧表!DE38</f>
        <v>999:99.99</v>
      </c>
    </row>
    <row r="767" spans="1:7">
      <c r="A767" t="str">
        <f>IF(申込一覧表!AA39="","",申込一覧表!BI39)</f>
        <v/>
      </c>
      <c r="B767" t="str">
        <f>申込一覧表!BW39</f>
        <v/>
      </c>
      <c r="C767" t="str">
        <f>申込一覧表!CH39</f>
        <v/>
      </c>
      <c r="D767" t="str">
        <f>申込一覧表!CS39</f>
        <v/>
      </c>
      <c r="E767">
        <v>0</v>
      </c>
      <c r="F767">
        <v>0</v>
      </c>
      <c r="G767" t="str">
        <f>申込一覧表!DE39</f>
        <v>999:99.99</v>
      </c>
    </row>
    <row r="768" spans="1:7">
      <c r="A768" t="str">
        <f>IF(申込一覧表!AA40="","",申込一覧表!BI40)</f>
        <v/>
      </c>
      <c r="B768" t="str">
        <f>申込一覧表!BW40</f>
        <v/>
      </c>
      <c r="C768" t="str">
        <f>申込一覧表!CH40</f>
        <v/>
      </c>
      <c r="D768" t="str">
        <f>申込一覧表!CS40</f>
        <v/>
      </c>
      <c r="E768">
        <v>0</v>
      </c>
      <c r="F768">
        <v>0</v>
      </c>
      <c r="G768" t="str">
        <f>申込一覧表!DE40</f>
        <v>999:99.99</v>
      </c>
    </row>
    <row r="769" spans="1:7">
      <c r="A769" t="str">
        <f>IF(申込一覧表!AA41="","",申込一覧表!BI41)</f>
        <v/>
      </c>
      <c r="B769" t="str">
        <f>申込一覧表!BW41</f>
        <v/>
      </c>
      <c r="C769" t="str">
        <f>申込一覧表!CH41</f>
        <v/>
      </c>
      <c r="D769" t="str">
        <f>申込一覧表!CS41</f>
        <v/>
      </c>
      <c r="E769">
        <v>0</v>
      </c>
      <c r="F769">
        <v>0</v>
      </c>
      <c r="G769" t="str">
        <f>申込一覧表!DE41</f>
        <v>999:99.99</v>
      </c>
    </row>
    <row r="770" spans="1:7">
      <c r="A770" t="str">
        <f>IF(申込一覧表!AA42="","",申込一覧表!BI42)</f>
        <v/>
      </c>
      <c r="B770" t="str">
        <f>申込一覧表!BW42</f>
        <v/>
      </c>
      <c r="C770" t="str">
        <f>申込一覧表!CH42</f>
        <v/>
      </c>
      <c r="D770" t="str">
        <f>申込一覧表!CS42</f>
        <v/>
      </c>
      <c r="E770">
        <v>0</v>
      </c>
      <c r="F770">
        <v>0</v>
      </c>
      <c r="G770" t="str">
        <f>申込一覧表!DE42</f>
        <v>999:99.99</v>
      </c>
    </row>
    <row r="771" spans="1:7">
      <c r="A771" t="str">
        <f>IF(申込一覧表!AA43="","",申込一覧表!BI43)</f>
        <v/>
      </c>
      <c r="B771" t="str">
        <f>申込一覧表!BW43</f>
        <v/>
      </c>
      <c r="C771" t="str">
        <f>申込一覧表!CH43</f>
        <v/>
      </c>
      <c r="D771" t="str">
        <f>申込一覧表!CS43</f>
        <v/>
      </c>
      <c r="E771">
        <v>0</v>
      </c>
      <c r="F771">
        <v>0</v>
      </c>
      <c r="G771" t="str">
        <f>申込一覧表!DE43</f>
        <v>999:99.99</v>
      </c>
    </row>
    <row r="772" spans="1:7">
      <c r="A772" t="str">
        <f>IF(申込一覧表!AA44="","",申込一覧表!BI44)</f>
        <v/>
      </c>
      <c r="B772" t="str">
        <f>申込一覧表!BW44</f>
        <v/>
      </c>
      <c r="C772" t="str">
        <f>申込一覧表!CH44</f>
        <v/>
      </c>
      <c r="D772" t="str">
        <f>申込一覧表!CS44</f>
        <v/>
      </c>
      <c r="E772">
        <v>0</v>
      </c>
      <c r="F772">
        <v>0</v>
      </c>
      <c r="G772" t="str">
        <f>申込一覧表!DE44</f>
        <v>999:99.99</v>
      </c>
    </row>
    <row r="773" spans="1:7">
      <c r="A773" t="str">
        <f>IF(申込一覧表!AA45="","",申込一覧表!BI45)</f>
        <v/>
      </c>
      <c r="B773" t="str">
        <f>申込一覧表!BW45</f>
        <v/>
      </c>
      <c r="C773" t="str">
        <f>申込一覧表!CH45</f>
        <v/>
      </c>
      <c r="D773" t="str">
        <f>申込一覧表!CS45</f>
        <v/>
      </c>
      <c r="E773">
        <v>0</v>
      </c>
      <c r="F773">
        <v>0</v>
      </c>
      <c r="G773" t="str">
        <f>申込一覧表!DE45</f>
        <v>999:99.99</v>
      </c>
    </row>
    <row r="774" spans="1:7">
      <c r="A774" t="str">
        <f>IF(申込一覧表!AA46="","",申込一覧表!BI46)</f>
        <v/>
      </c>
      <c r="B774" t="str">
        <f>申込一覧表!BW46</f>
        <v/>
      </c>
      <c r="C774" t="str">
        <f>申込一覧表!CH46</f>
        <v/>
      </c>
      <c r="D774" t="str">
        <f>申込一覧表!CS46</f>
        <v/>
      </c>
      <c r="E774">
        <v>0</v>
      </c>
      <c r="F774">
        <v>0</v>
      </c>
      <c r="G774" t="str">
        <f>申込一覧表!DE46</f>
        <v>999:99.99</v>
      </c>
    </row>
    <row r="775" spans="1:7">
      <c r="A775" t="str">
        <f>IF(申込一覧表!AA47="","",申込一覧表!BI47)</f>
        <v/>
      </c>
      <c r="B775" t="str">
        <f>申込一覧表!BW47</f>
        <v/>
      </c>
      <c r="C775" t="str">
        <f>申込一覧表!CH47</f>
        <v/>
      </c>
      <c r="D775" t="str">
        <f>申込一覧表!CS47</f>
        <v/>
      </c>
      <c r="E775">
        <v>0</v>
      </c>
      <c r="F775">
        <v>0</v>
      </c>
      <c r="G775" t="str">
        <f>申込一覧表!DE47</f>
        <v>999:99.99</v>
      </c>
    </row>
    <row r="776" spans="1:7">
      <c r="A776" t="str">
        <f>IF(申込一覧表!AA48="","",申込一覧表!BI48)</f>
        <v/>
      </c>
      <c r="B776" t="str">
        <f>申込一覧表!BW48</f>
        <v/>
      </c>
      <c r="C776" t="str">
        <f>申込一覧表!CH48</f>
        <v/>
      </c>
      <c r="D776" t="str">
        <f>申込一覧表!CS48</f>
        <v/>
      </c>
      <c r="E776">
        <v>0</v>
      </c>
      <c r="F776">
        <v>0</v>
      </c>
      <c r="G776" t="str">
        <f>申込一覧表!DE48</f>
        <v>999:99.99</v>
      </c>
    </row>
    <row r="777" spans="1:7">
      <c r="A777" t="str">
        <f>IF(申込一覧表!AA49="","",申込一覧表!BI49)</f>
        <v/>
      </c>
      <c r="B777" t="str">
        <f>申込一覧表!BW49</f>
        <v/>
      </c>
      <c r="C777" t="str">
        <f>申込一覧表!CH49</f>
        <v/>
      </c>
      <c r="D777" t="str">
        <f>申込一覧表!CS49</f>
        <v/>
      </c>
      <c r="E777">
        <v>0</v>
      </c>
      <c r="F777">
        <v>0</v>
      </c>
      <c r="G777" t="str">
        <f>申込一覧表!DE49</f>
        <v>999:99.99</v>
      </c>
    </row>
    <row r="778" spans="1:7">
      <c r="A778" t="str">
        <f>IF(申込一覧表!AA50="","",申込一覧表!BI50)</f>
        <v/>
      </c>
      <c r="B778" t="str">
        <f>申込一覧表!BW50</f>
        <v/>
      </c>
      <c r="C778" t="str">
        <f>申込一覧表!CH50</f>
        <v/>
      </c>
      <c r="D778" t="str">
        <f>申込一覧表!CS50</f>
        <v/>
      </c>
      <c r="E778">
        <v>0</v>
      </c>
      <c r="F778">
        <v>0</v>
      </c>
      <c r="G778" t="str">
        <f>申込一覧表!DE50</f>
        <v>999:99.99</v>
      </c>
    </row>
    <row r="779" spans="1:7">
      <c r="A779" t="str">
        <f>IF(申込一覧表!AA51="","",申込一覧表!BI51)</f>
        <v/>
      </c>
      <c r="B779" t="str">
        <f>申込一覧表!BW51</f>
        <v/>
      </c>
      <c r="C779" t="str">
        <f>申込一覧表!CH51</f>
        <v/>
      </c>
      <c r="D779" t="str">
        <f>申込一覧表!CS51</f>
        <v/>
      </c>
      <c r="E779">
        <v>0</v>
      </c>
      <c r="F779">
        <v>0</v>
      </c>
      <c r="G779" t="str">
        <f>申込一覧表!DE51</f>
        <v>999:99.99</v>
      </c>
    </row>
    <row r="780" spans="1:7">
      <c r="A780" t="str">
        <f>IF(申込一覧表!AA52="","",申込一覧表!BI52)</f>
        <v/>
      </c>
      <c r="B780" t="str">
        <f>申込一覧表!BW52</f>
        <v/>
      </c>
      <c r="C780" t="str">
        <f>申込一覧表!CH52</f>
        <v/>
      </c>
      <c r="D780" t="str">
        <f>申込一覧表!CS52</f>
        <v/>
      </c>
      <c r="E780">
        <v>0</v>
      </c>
      <c r="F780">
        <v>0</v>
      </c>
      <c r="G780" t="str">
        <f>申込一覧表!DE52</f>
        <v>999:99.99</v>
      </c>
    </row>
    <row r="781" spans="1:7">
      <c r="A781" t="str">
        <f>IF(申込一覧表!AA53="","",申込一覧表!BI53)</f>
        <v/>
      </c>
      <c r="B781" t="str">
        <f>申込一覧表!BW53</f>
        <v/>
      </c>
      <c r="C781" t="str">
        <f>申込一覧表!CH53</f>
        <v/>
      </c>
      <c r="D781" t="str">
        <f>申込一覧表!CS53</f>
        <v/>
      </c>
      <c r="E781">
        <v>0</v>
      </c>
      <c r="F781">
        <v>0</v>
      </c>
      <c r="G781" t="str">
        <f>申込一覧表!DE53</f>
        <v>999:99.99</v>
      </c>
    </row>
    <row r="782" spans="1:7">
      <c r="A782" t="str">
        <f>IF(申込一覧表!AA54="","",申込一覧表!BI54)</f>
        <v/>
      </c>
      <c r="B782" t="str">
        <f>申込一覧表!BW54</f>
        <v/>
      </c>
      <c r="C782" t="str">
        <f>申込一覧表!CH54</f>
        <v/>
      </c>
      <c r="D782" t="str">
        <f>申込一覧表!CS54</f>
        <v/>
      </c>
      <c r="E782">
        <v>0</v>
      </c>
      <c r="F782">
        <v>0</v>
      </c>
      <c r="G782" t="str">
        <f>申込一覧表!DE54</f>
        <v>999:99.99</v>
      </c>
    </row>
    <row r="783" spans="1:7">
      <c r="A783" t="str">
        <f>IF(申込一覧表!AA55="","",申込一覧表!BI55)</f>
        <v/>
      </c>
      <c r="B783" t="str">
        <f>申込一覧表!BW55</f>
        <v/>
      </c>
      <c r="C783" t="str">
        <f>申込一覧表!CH55</f>
        <v/>
      </c>
      <c r="D783" t="str">
        <f>申込一覧表!CS55</f>
        <v/>
      </c>
      <c r="E783">
        <v>0</v>
      </c>
      <c r="F783">
        <v>0</v>
      </c>
      <c r="G783" t="str">
        <f>申込一覧表!DE55</f>
        <v>999:99.99</v>
      </c>
    </row>
    <row r="784" spans="1:7">
      <c r="A784" t="str">
        <f>IF(申込一覧表!AA56="","",申込一覧表!BI56)</f>
        <v/>
      </c>
      <c r="B784" t="str">
        <f>申込一覧表!BW56</f>
        <v/>
      </c>
      <c r="C784" t="str">
        <f>申込一覧表!CH56</f>
        <v/>
      </c>
      <c r="D784" t="str">
        <f>申込一覧表!CS56</f>
        <v/>
      </c>
      <c r="E784">
        <v>0</v>
      </c>
      <c r="F784">
        <v>0</v>
      </c>
      <c r="G784" t="str">
        <f>申込一覧表!DE56</f>
        <v>999:99.99</v>
      </c>
    </row>
    <row r="785" spans="1:7">
      <c r="A785" t="str">
        <f>IF(申込一覧表!AA57="","",申込一覧表!BI57)</f>
        <v/>
      </c>
      <c r="B785" t="str">
        <f>申込一覧表!BW57</f>
        <v/>
      </c>
      <c r="C785" t="str">
        <f>申込一覧表!CH57</f>
        <v/>
      </c>
      <c r="D785" t="str">
        <f>申込一覧表!CS57</f>
        <v/>
      </c>
      <c r="E785">
        <v>0</v>
      </c>
      <c r="F785">
        <v>0</v>
      </c>
      <c r="G785" t="str">
        <f>申込一覧表!DE57</f>
        <v>999:99.99</v>
      </c>
    </row>
    <row r="786" spans="1:7">
      <c r="A786" t="str">
        <f>IF(申込一覧表!AA58="","",申込一覧表!BI58)</f>
        <v/>
      </c>
      <c r="B786" t="str">
        <f>申込一覧表!BW58</f>
        <v/>
      </c>
      <c r="C786" t="str">
        <f>申込一覧表!CH58</f>
        <v/>
      </c>
      <c r="D786" t="str">
        <f>申込一覧表!CS58</f>
        <v/>
      </c>
      <c r="E786">
        <v>0</v>
      </c>
      <c r="F786">
        <v>0</v>
      </c>
      <c r="G786" t="str">
        <f>申込一覧表!DE58</f>
        <v>999:99.99</v>
      </c>
    </row>
    <row r="787" spans="1:7">
      <c r="A787" t="str">
        <f>IF(申込一覧表!AA59="","",申込一覧表!BI59)</f>
        <v/>
      </c>
      <c r="B787" t="str">
        <f>申込一覧表!BW59</f>
        <v/>
      </c>
      <c r="C787" t="str">
        <f>申込一覧表!CH59</f>
        <v/>
      </c>
      <c r="D787" t="str">
        <f>申込一覧表!CS59</f>
        <v/>
      </c>
      <c r="E787">
        <v>0</v>
      </c>
      <c r="F787">
        <v>0</v>
      </c>
      <c r="G787" t="str">
        <f>申込一覧表!DE59</f>
        <v>999:99.99</v>
      </c>
    </row>
    <row r="788" spans="1:7">
      <c r="A788" t="str">
        <f>IF(申込一覧表!AA60="","",申込一覧表!BI60)</f>
        <v/>
      </c>
      <c r="B788" t="str">
        <f>申込一覧表!BW60</f>
        <v/>
      </c>
      <c r="C788" t="str">
        <f>申込一覧表!CH60</f>
        <v/>
      </c>
      <c r="D788" t="str">
        <f>申込一覧表!CS60</f>
        <v/>
      </c>
      <c r="E788">
        <v>0</v>
      </c>
      <c r="F788">
        <v>0</v>
      </c>
      <c r="G788" t="str">
        <f>申込一覧表!DE60</f>
        <v>999:99.99</v>
      </c>
    </row>
    <row r="789" spans="1:7">
      <c r="A789" t="str">
        <f>IF(申込一覧表!AA61="","",申込一覧表!BI61)</f>
        <v/>
      </c>
      <c r="B789" t="str">
        <f>申込一覧表!BW61</f>
        <v/>
      </c>
      <c r="C789" t="str">
        <f>申込一覧表!CH61</f>
        <v/>
      </c>
      <c r="D789" t="str">
        <f>申込一覧表!CS61</f>
        <v/>
      </c>
      <c r="E789">
        <v>0</v>
      </c>
      <c r="F789">
        <v>0</v>
      </c>
      <c r="G789" t="str">
        <f>申込一覧表!DE61</f>
        <v>999:99.99</v>
      </c>
    </row>
    <row r="790" spans="1:7">
      <c r="A790" t="str">
        <f>IF(申込一覧表!AA62="","",申込一覧表!BI62)</f>
        <v/>
      </c>
      <c r="B790" t="str">
        <f>申込一覧表!BW62</f>
        <v/>
      </c>
      <c r="C790" t="str">
        <f>申込一覧表!CH62</f>
        <v/>
      </c>
      <c r="D790" t="str">
        <f>申込一覧表!CS62</f>
        <v/>
      </c>
      <c r="E790">
        <v>0</v>
      </c>
      <c r="F790">
        <v>0</v>
      </c>
      <c r="G790" t="str">
        <f>申込一覧表!DE62</f>
        <v>999:99.99</v>
      </c>
    </row>
    <row r="791" spans="1:7">
      <c r="A791" t="str">
        <f>IF(申込一覧表!AA63="","",申込一覧表!BI63)</f>
        <v/>
      </c>
      <c r="B791" t="str">
        <f>申込一覧表!BW63</f>
        <v/>
      </c>
      <c r="C791" t="str">
        <f>申込一覧表!CH63</f>
        <v/>
      </c>
      <c r="D791" t="str">
        <f>申込一覧表!CS63</f>
        <v/>
      </c>
      <c r="E791">
        <v>0</v>
      </c>
      <c r="F791">
        <v>0</v>
      </c>
      <c r="G791" t="str">
        <f>申込一覧表!DE63</f>
        <v>999:99.99</v>
      </c>
    </row>
    <row r="792" spans="1:7">
      <c r="A792" t="str">
        <f>IF(申込一覧表!AA64="","",申込一覧表!BI64)</f>
        <v/>
      </c>
      <c r="B792" t="str">
        <f>申込一覧表!BW64</f>
        <v/>
      </c>
      <c r="C792" t="str">
        <f>申込一覧表!CH64</f>
        <v/>
      </c>
      <c r="D792" t="str">
        <f>申込一覧表!CS64</f>
        <v/>
      </c>
      <c r="E792">
        <v>0</v>
      </c>
      <c r="F792">
        <v>0</v>
      </c>
      <c r="G792" t="str">
        <f>申込一覧表!DE64</f>
        <v>999:99.99</v>
      </c>
    </row>
    <row r="793" spans="1:7">
      <c r="A793" s="118" t="str">
        <f>IF(申込一覧表!AA65="","",申込一覧表!BI65)</f>
        <v/>
      </c>
      <c r="B793" s="118" t="str">
        <f>申込一覧表!BW65</f>
        <v/>
      </c>
      <c r="C793" s="118" t="str">
        <f>申込一覧表!CH65</f>
        <v/>
      </c>
      <c r="D793" s="118" t="str">
        <f>申込一覧表!CS65</f>
        <v/>
      </c>
      <c r="E793" s="118">
        <v>0</v>
      </c>
      <c r="F793" s="118">
        <v>0</v>
      </c>
      <c r="G793" s="118" t="str">
        <f>申込一覧表!DE65</f>
        <v>999:99.99</v>
      </c>
    </row>
    <row r="795" spans="1:7">
      <c r="A795" s="118"/>
      <c r="B795" s="118"/>
      <c r="C795" s="118"/>
      <c r="D795" s="118"/>
      <c r="E795" s="118"/>
      <c r="F795" s="118"/>
      <c r="G795" s="118"/>
    </row>
    <row r="796" spans="1:7">
      <c r="A796" s="24" t="str">
        <f>IF(申込一覧表!AA68="","",申込一覧表!BI68)</f>
        <v/>
      </c>
      <c r="B796" t="str">
        <f>申込一覧表!BW68</f>
        <v/>
      </c>
      <c r="C796" t="str">
        <f>申込一覧表!CH68</f>
        <v/>
      </c>
      <c r="D796" t="str">
        <f>申込一覧表!CS68</f>
        <v/>
      </c>
      <c r="E796">
        <v>0</v>
      </c>
      <c r="F796">
        <v>5</v>
      </c>
      <c r="G796" t="str">
        <f>申込一覧表!DE68</f>
        <v>999:99.99</v>
      </c>
    </row>
    <row r="797" spans="1:7">
      <c r="A797" t="str">
        <f>IF(申込一覧表!AA69="","",申込一覧表!BI69)</f>
        <v/>
      </c>
      <c r="B797" t="str">
        <f>申込一覧表!BW69</f>
        <v/>
      </c>
      <c r="C797" t="str">
        <f>申込一覧表!CH69</f>
        <v/>
      </c>
      <c r="D797" t="str">
        <f>申込一覧表!CS69</f>
        <v/>
      </c>
      <c r="E797">
        <v>0</v>
      </c>
      <c r="F797">
        <v>5</v>
      </c>
      <c r="G797" t="str">
        <f>申込一覧表!DE69</f>
        <v>999:99.99</v>
      </c>
    </row>
    <row r="798" spans="1:7">
      <c r="A798" t="str">
        <f>IF(申込一覧表!AA70="","",申込一覧表!BI70)</f>
        <v/>
      </c>
      <c r="B798" t="str">
        <f>申込一覧表!BW70</f>
        <v/>
      </c>
      <c r="C798" t="str">
        <f>申込一覧表!CH70</f>
        <v/>
      </c>
      <c r="D798" t="str">
        <f>申込一覧表!CS70</f>
        <v/>
      </c>
      <c r="E798">
        <v>0</v>
      </c>
      <c r="F798">
        <v>5</v>
      </c>
      <c r="G798" t="str">
        <f>申込一覧表!DE70</f>
        <v>999:99.99</v>
      </c>
    </row>
    <row r="799" spans="1:7">
      <c r="A799" t="str">
        <f>IF(申込一覧表!AA71="","",申込一覧表!BI71)</f>
        <v/>
      </c>
      <c r="B799" t="str">
        <f>申込一覧表!BW71</f>
        <v/>
      </c>
      <c r="C799" t="str">
        <f>申込一覧表!CH71</f>
        <v/>
      </c>
      <c r="D799" t="str">
        <f>申込一覧表!CS71</f>
        <v/>
      </c>
      <c r="E799">
        <v>0</v>
      </c>
      <c r="F799">
        <v>5</v>
      </c>
      <c r="G799" t="str">
        <f>申込一覧表!DE71</f>
        <v>999:99.99</v>
      </c>
    </row>
    <row r="800" spans="1:7">
      <c r="A800" t="str">
        <f>IF(申込一覧表!AA72="","",申込一覧表!BI72)</f>
        <v/>
      </c>
      <c r="B800" t="str">
        <f>申込一覧表!BW72</f>
        <v/>
      </c>
      <c r="C800" t="str">
        <f>申込一覧表!CH72</f>
        <v/>
      </c>
      <c r="D800" t="str">
        <f>申込一覧表!CS72</f>
        <v/>
      </c>
      <c r="E800">
        <v>0</v>
      </c>
      <c r="F800">
        <v>5</v>
      </c>
      <c r="G800" t="str">
        <f>申込一覧表!DE72</f>
        <v>999:99.99</v>
      </c>
    </row>
    <row r="801" spans="1:7">
      <c r="A801" t="str">
        <f>IF(申込一覧表!AA73="","",申込一覧表!BI73)</f>
        <v/>
      </c>
      <c r="B801" t="str">
        <f>申込一覧表!BW73</f>
        <v/>
      </c>
      <c r="C801" t="str">
        <f>申込一覧表!CH73</f>
        <v/>
      </c>
      <c r="D801" t="str">
        <f>申込一覧表!CS73</f>
        <v/>
      </c>
      <c r="E801">
        <v>0</v>
      </c>
      <c r="F801">
        <v>5</v>
      </c>
      <c r="G801" t="str">
        <f>申込一覧表!DE73</f>
        <v>999:99.99</v>
      </c>
    </row>
    <row r="802" spans="1:7">
      <c r="A802" t="str">
        <f>IF(申込一覧表!AA74="","",申込一覧表!BI74)</f>
        <v/>
      </c>
      <c r="B802" t="str">
        <f>申込一覧表!BW74</f>
        <v/>
      </c>
      <c r="C802" t="str">
        <f>申込一覧表!CH74</f>
        <v/>
      </c>
      <c r="D802" t="str">
        <f>申込一覧表!CS74</f>
        <v/>
      </c>
      <c r="E802">
        <v>0</v>
      </c>
      <c r="F802">
        <v>5</v>
      </c>
      <c r="G802" t="str">
        <f>申込一覧表!DE74</f>
        <v>999:99.99</v>
      </c>
    </row>
    <row r="803" spans="1:7">
      <c r="A803" t="str">
        <f>IF(申込一覧表!AA75="","",申込一覧表!BI75)</f>
        <v/>
      </c>
      <c r="B803" t="str">
        <f>申込一覧表!BW75</f>
        <v/>
      </c>
      <c r="C803" t="str">
        <f>申込一覧表!CH75</f>
        <v/>
      </c>
      <c r="D803" t="str">
        <f>申込一覧表!CS75</f>
        <v/>
      </c>
      <c r="E803">
        <v>0</v>
      </c>
      <c r="F803">
        <v>5</v>
      </c>
      <c r="G803" t="str">
        <f>申込一覧表!DE75</f>
        <v>999:99.99</v>
      </c>
    </row>
    <row r="804" spans="1:7">
      <c r="A804" t="str">
        <f>IF(申込一覧表!AA76="","",申込一覧表!BI76)</f>
        <v/>
      </c>
      <c r="B804" t="str">
        <f>申込一覧表!BW76</f>
        <v/>
      </c>
      <c r="C804" t="str">
        <f>申込一覧表!CH76</f>
        <v/>
      </c>
      <c r="D804" t="str">
        <f>申込一覧表!CS76</f>
        <v/>
      </c>
      <c r="E804">
        <v>0</v>
      </c>
      <c r="F804">
        <v>5</v>
      </c>
      <c r="G804" t="str">
        <f>申込一覧表!DE76</f>
        <v>999:99.99</v>
      </c>
    </row>
    <row r="805" spans="1:7">
      <c r="A805" t="str">
        <f>IF(申込一覧表!AA77="","",申込一覧表!BI77)</f>
        <v/>
      </c>
      <c r="B805" t="str">
        <f>申込一覧表!BW77</f>
        <v/>
      </c>
      <c r="C805" t="str">
        <f>申込一覧表!CH77</f>
        <v/>
      </c>
      <c r="D805" t="str">
        <f>申込一覧表!CS77</f>
        <v/>
      </c>
      <c r="E805">
        <v>0</v>
      </c>
      <c r="F805">
        <v>5</v>
      </c>
      <c r="G805" t="str">
        <f>申込一覧表!DE77</f>
        <v>999:99.99</v>
      </c>
    </row>
    <row r="806" spans="1:7">
      <c r="A806" t="str">
        <f>IF(申込一覧表!AA78="","",申込一覧表!BI78)</f>
        <v/>
      </c>
      <c r="B806" t="str">
        <f>申込一覧表!BW78</f>
        <v/>
      </c>
      <c r="C806" t="str">
        <f>申込一覧表!CH78</f>
        <v/>
      </c>
      <c r="D806" t="str">
        <f>申込一覧表!CS78</f>
        <v/>
      </c>
      <c r="E806">
        <v>0</v>
      </c>
      <c r="F806">
        <v>5</v>
      </c>
      <c r="G806" t="str">
        <f>申込一覧表!DE78</f>
        <v>999:99.99</v>
      </c>
    </row>
    <row r="807" spans="1:7">
      <c r="A807" t="str">
        <f>IF(申込一覧表!AA79="","",申込一覧表!BI79)</f>
        <v/>
      </c>
      <c r="B807" t="str">
        <f>申込一覧表!BW79</f>
        <v/>
      </c>
      <c r="C807" t="str">
        <f>申込一覧表!CH79</f>
        <v/>
      </c>
      <c r="D807" t="str">
        <f>申込一覧表!CS79</f>
        <v/>
      </c>
      <c r="E807">
        <v>0</v>
      </c>
      <c r="F807">
        <v>5</v>
      </c>
      <c r="G807" t="str">
        <f>申込一覧表!DE79</f>
        <v>999:99.99</v>
      </c>
    </row>
    <row r="808" spans="1:7">
      <c r="A808" t="str">
        <f>IF(申込一覧表!AA80="","",申込一覧表!BI80)</f>
        <v/>
      </c>
      <c r="B808" t="str">
        <f>申込一覧表!BW80</f>
        <v/>
      </c>
      <c r="C808" t="str">
        <f>申込一覧表!CH80</f>
        <v/>
      </c>
      <c r="D808" t="str">
        <f>申込一覧表!CS80</f>
        <v/>
      </c>
      <c r="E808">
        <v>0</v>
      </c>
      <c r="F808">
        <v>5</v>
      </c>
      <c r="G808" t="str">
        <f>申込一覧表!DE80</f>
        <v>999:99.99</v>
      </c>
    </row>
    <row r="809" spans="1:7">
      <c r="A809" t="str">
        <f>IF(申込一覧表!AA81="","",申込一覧表!BI81)</f>
        <v/>
      </c>
      <c r="B809" t="str">
        <f>申込一覧表!BW81</f>
        <v/>
      </c>
      <c r="C809" t="str">
        <f>申込一覧表!CH81</f>
        <v/>
      </c>
      <c r="D809" t="str">
        <f>申込一覧表!CS81</f>
        <v/>
      </c>
      <c r="E809">
        <v>0</v>
      </c>
      <c r="F809">
        <v>5</v>
      </c>
      <c r="G809" t="str">
        <f>申込一覧表!DE81</f>
        <v>999:99.99</v>
      </c>
    </row>
    <row r="810" spans="1:7">
      <c r="A810" t="str">
        <f>IF(申込一覧表!AA82="","",申込一覧表!BI82)</f>
        <v/>
      </c>
      <c r="B810" t="str">
        <f>申込一覧表!BW82</f>
        <v/>
      </c>
      <c r="C810" t="str">
        <f>申込一覧表!CH82</f>
        <v/>
      </c>
      <c r="D810" t="str">
        <f>申込一覧表!CS82</f>
        <v/>
      </c>
      <c r="E810">
        <v>0</v>
      </c>
      <c r="F810">
        <v>5</v>
      </c>
      <c r="G810" t="str">
        <f>申込一覧表!DE82</f>
        <v>999:99.99</v>
      </c>
    </row>
    <row r="811" spans="1:7">
      <c r="A811" t="str">
        <f>IF(申込一覧表!AA83="","",申込一覧表!BI83)</f>
        <v/>
      </c>
      <c r="B811" t="str">
        <f>申込一覧表!BW83</f>
        <v/>
      </c>
      <c r="C811" t="str">
        <f>申込一覧表!CH83</f>
        <v/>
      </c>
      <c r="D811" t="str">
        <f>申込一覧表!CS83</f>
        <v/>
      </c>
      <c r="E811">
        <v>0</v>
      </c>
      <c r="F811">
        <v>5</v>
      </c>
      <c r="G811" t="str">
        <f>申込一覧表!DE83</f>
        <v>999:99.99</v>
      </c>
    </row>
    <row r="812" spans="1:7">
      <c r="A812" t="str">
        <f>IF(申込一覧表!AA84="","",申込一覧表!BI84)</f>
        <v/>
      </c>
      <c r="B812" t="str">
        <f>申込一覧表!BW84</f>
        <v/>
      </c>
      <c r="C812" t="str">
        <f>申込一覧表!CH84</f>
        <v/>
      </c>
      <c r="D812" t="str">
        <f>申込一覧表!CS84</f>
        <v/>
      </c>
      <c r="E812">
        <v>0</v>
      </c>
      <c r="F812">
        <v>5</v>
      </c>
      <c r="G812" t="str">
        <f>申込一覧表!DE84</f>
        <v>999:99.99</v>
      </c>
    </row>
    <row r="813" spans="1:7">
      <c r="A813" t="str">
        <f>IF(申込一覧表!AA85="","",申込一覧表!BI85)</f>
        <v/>
      </c>
      <c r="B813" t="str">
        <f>申込一覧表!BW85</f>
        <v/>
      </c>
      <c r="C813" t="str">
        <f>申込一覧表!CH85</f>
        <v/>
      </c>
      <c r="D813" t="str">
        <f>申込一覧表!CS85</f>
        <v/>
      </c>
      <c r="E813">
        <v>0</v>
      </c>
      <c r="F813">
        <v>5</v>
      </c>
      <c r="G813" t="str">
        <f>申込一覧表!DE85</f>
        <v>999:99.99</v>
      </c>
    </row>
    <row r="814" spans="1:7">
      <c r="A814" t="str">
        <f>IF(申込一覧表!AA86="","",申込一覧表!BI86)</f>
        <v/>
      </c>
      <c r="B814" t="str">
        <f>申込一覧表!BW86</f>
        <v/>
      </c>
      <c r="C814" t="str">
        <f>申込一覧表!CH86</f>
        <v/>
      </c>
      <c r="D814" t="str">
        <f>申込一覧表!CS86</f>
        <v/>
      </c>
      <c r="E814">
        <v>0</v>
      </c>
      <c r="F814">
        <v>5</v>
      </c>
      <c r="G814" t="str">
        <f>申込一覧表!DE86</f>
        <v>999:99.99</v>
      </c>
    </row>
    <row r="815" spans="1:7">
      <c r="A815" t="str">
        <f>IF(申込一覧表!AA87="","",申込一覧表!BI87)</f>
        <v/>
      </c>
      <c r="B815" t="str">
        <f>申込一覧表!BW87</f>
        <v/>
      </c>
      <c r="C815" t="str">
        <f>申込一覧表!CH87</f>
        <v/>
      </c>
      <c r="D815" t="str">
        <f>申込一覧表!CS87</f>
        <v/>
      </c>
      <c r="E815">
        <v>0</v>
      </c>
      <c r="F815">
        <v>5</v>
      </c>
      <c r="G815" t="str">
        <f>申込一覧表!DE87</f>
        <v>999:99.99</v>
      </c>
    </row>
    <row r="816" spans="1:7">
      <c r="A816" t="str">
        <f>IF(申込一覧表!AA88="","",申込一覧表!BI88)</f>
        <v/>
      </c>
      <c r="B816" t="str">
        <f>申込一覧表!BW88</f>
        <v/>
      </c>
      <c r="C816" t="str">
        <f>申込一覧表!CH88</f>
        <v/>
      </c>
      <c r="D816" t="str">
        <f>申込一覧表!CS88</f>
        <v/>
      </c>
      <c r="E816">
        <v>0</v>
      </c>
      <c r="F816">
        <v>5</v>
      </c>
      <c r="G816" t="str">
        <f>申込一覧表!DE88</f>
        <v>999:99.99</v>
      </c>
    </row>
    <row r="817" spans="1:7">
      <c r="A817" t="str">
        <f>IF(申込一覧表!AA89="","",申込一覧表!BI89)</f>
        <v/>
      </c>
      <c r="B817" t="str">
        <f>申込一覧表!BW89</f>
        <v/>
      </c>
      <c r="C817" t="str">
        <f>申込一覧表!CH89</f>
        <v/>
      </c>
      <c r="D817" t="str">
        <f>申込一覧表!CS89</f>
        <v/>
      </c>
      <c r="E817">
        <v>0</v>
      </c>
      <c r="F817">
        <v>5</v>
      </c>
      <c r="G817" t="str">
        <f>申込一覧表!DE89</f>
        <v>999:99.99</v>
      </c>
    </row>
    <row r="818" spans="1:7">
      <c r="A818" t="str">
        <f>IF(申込一覧表!AA90="","",申込一覧表!BI90)</f>
        <v/>
      </c>
      <c r="B818" t="str">
        <f>申込一覧表!BW90</f>
        <v/>
      </c>
      <c r="C818" t="str">
        <f>申込一覧表!CH90</f>
        <v/>
      </c>
      <c r="D818" t="str">
        <f>申込一覧表!CS90</f>
        <v/>
      </c>
      <c r="E818">
        <v>0</v>
      </c>
      <c r="F818">
        <v>5</v>
      </c>
      <c r="G818" t="str">
        <f>申込一覧表!DE90</f>
        <v>999:99.99</v>
      </c>
    </row>
    <row r="819" spans="1:7">
      <c r="A819" t="str">
        <f>IF(申込一覧表!AA91="","",申込一覧表!BI91)</f>
        <v/>
      </c>
      <c r="B819" t="str">
        <f>申込一覧表!BW91</f>
        <v/>
      </c>
      <c r="C819" t="str">
        <f>申込一覧表!CH91</f>
        <v/>
      </c>
      <c r="D819" t="str">
        <f>申込一覧表!CS91</f>
        <v/>
      </c>
      <c r="E819">
        <v>0</v>
      </c>
      <c r="F819">
        <v>5</v>
      </c>
      <c r="G819" t="str">
        <f>申込一覧表!DE91</f>
        <v>999:99.99</v>
      </c>
    </row>
    <row r="820" spans="1:7">
      <c r="A820" t="str">
        <f>IF(申込一覧表!AA92="","",申込一覧表!BI92)</f>
        <v/>
      </c>
      <c r="B820" t="str">
        <f>申込一覧表!BW92</f>
        <v/>
      </c>
      <c r="C820" t="str">
        <f>申込一覧表!CH92</f>
        <v/>
      </c>
      <c r="D820" t="str">
        <f>申込一覧表!CS92</f>
        <v/>
      </c>
      <c r="E820">
        <v>0</v>
      </c>
      <c r="F820">
        <v>5</v>
      </c>
      <c r="G820" t="str">
        <f>申込一覧表!DE92</f>
        <v>999:99.99</v>
      </c>
    </row>
    <row r="821" spans="1:7">
      <c r="A821" t="str">
        <f>IF(申込一覧表!AA93="","",申込一覧表!BI93)</f>
        <v/>
      </c>
      <c r="B821" t="str">
        <f>申込一覧表!BW93</f>
        <v/>
      </c>
      <c r="C821" t="str">
        <f>申込一覧表!CH93</f>
        <v/>
      </c>
      <c r="D821" t="str">
        <f>申込一覧表!CS93</f>
        <v/>
      </c>
      <c r="E821">
        <v>0</v>
      </c>
      <c r="F821">
        <v>5</v>
      </c>
      <c r="G821" t="str">
        <f>申込一覧表!DE93</f>
        <v>999:99.99</v>
      </c>
    </row>
    <row r="822" spans="1:7">
      <c r="A822" t="str">
        <f>IF(申込一覧表!AA94="","",申込一覧表!BI94)</f>
        <v/>
      </c>
      <c r="B822" t="str">
        <f>申込一覧表!BW94</f>
        <v/>
      </c>
      <c r="C822" t="str">
        <f>申込一覧表!CH94</f>
        <v/>
      </c>
      <c r="D822" t="str">
        <f>申込一覧表!CS94</f>
        <v/>
      </c>
      <c r="E822">
        <v>0</v>
      </c>
      <c r="F822">
        <v>5</v>
      </c>
      <c r="G822" t="str">
        <f>申込一覧表!DE94</f>
        <v>999:99.99</v>
      </c>
    </row>
    <row r="823" spans="1:7">
      <c r="A823" t="str">
        <f>IF(申込一覧表!AA95="","",申込一覧表!BI95)</f>
        <v/>
      </c>
      <c r="B823" t="str">
        <f>申込一覧表!BW95</f>
        <v/>
      </c>
      <c r="C823" t="str">
        <f>申込一覧表!CH95</f>
        <v/>
      </c>
      <c r="D823" t="str">
        <f>申込一覧表!CS95</f>
        <v/>
      </c>
      <c r="E823">
        <v>0</v>
      </c>
      <c r="F823">
        <v>5</v>
      </c>
      <c r="G823" t="str">
        <f>申込一覧表!DE95</f>
        <v>999:99.99</v>
      </c>
    </row>
    <row r="824" spans="1:7">
      <c r="A824" t="str">
        <f>IF(申込一覧表!AA96="","",申込一覧表!BI96)</f>
        <v/>
      </c>
      <c r="B824" t="str">
        <f>申込一覧表!BW96</f>
        <v/>
      </c>
      <c r="C824" t="str">
        <f>申込一覧表!CH96</f>
        <v/>
      </c>
      <c r="D824" t="str">
        <f>申込一覧表!CS96</f>
        <v/>
      </c>
      <c r="E824">
        <v>0</v>
      </c>
      <c r="F824">
        <v>5</v>
      </c>
      <c r="G824" t="str">
        <f>申込一覧表!DE96</f>
        <v>999:99.99</v>
      </c>
    </row>
    <row r="825" spans="1:7">
      <c r="A825" t="str">
        <f>IF(申込一覧表!AA97="","",申込一覧表!BI97)</f>
        <v/>
      </c>
      <c r="B825" t="str">
        <f>申込一覧表!BW97</f>
        <v/>
      </c>
      <c r="C825" t="str">
        <f>申込一覧表!CH97</f>
        <v/>
      </c>
      <c r="D825" t="str">
        <f>申込一覧表!CS97</f>
        <v/>
      </c>
      <c r="E825">
        <v>0</v>
      </c>
      <c r="F825">
        <v>5</v>
      </c>
      <c r="G825" t="str">
        <f>申込一覧表!DE97</f>
        <v>999:99.99</v>
      </c>
    </row>
    <row r="826" spans="1:7">
      <c r="A826" t="str">
        <f>IF(申込一覧表!AA98="","",申込一覧表!BI98)</f>
        <v/>
      </c>
      <c r="B826" t="str">
        <f>申込一覧表!BW98</f>
        <v/>
      </c>
      <c r="C826" t="str">
        <f>申込一覧表!CH98</f>
        <v/>
      </c>
      <c r="D826" t="str">
        <f>申込一覧表!CS98</f>
        <v/>
      </c>
      <c r="E826">
        <v>0</v>
      </c>
      <c r="F826">
        <v>5</v>
      </c>
      <c r="G826" t="str">
        <f>申込一覧表!DE98</f>
        <v>999:99.99</v>
      </c>
    </row>
    <row r="827" spans="1:7">
      <c r="A827" t="str">
        <f>IF(申込一覧表!AA99="","",申込一覧表!BI99)</f>
        <v/>
      </c>
      <c r="B827" t="str">
        <f>申込一覧表!BW99</f>
        <v/>
      </c>
      <c r="C827" t="str">
        <f>申込一覧表!CH99</f>
        <v/>
      </c>
      <c r="D827" t="str">
        <f>申込一覧表!CS99</f>
        <v/>
      </c>
      <c r="E827">
        <v>0</v>
      </c>
      <c r="F827">
        <v>5</v>
      </c>
      <c r="G827" t="str">
        <f>申込一覧表!DE99</f>
        <v>999:99.99</v>
      </c>
    </row>
    <row r="828" spans="1:7">
      <c r="A828" t="str">
        <f>IF(申込一覧表!AA100="","",申込一覧表!BI100)</f>
        <v/>
      </c>
      <c r="B828" t="str">
        <f>申込一覧表!BW100</f>
        <v/>
      </c>
      <c r="C828" t="str">
        <f>申込一覧表!CH100</f>
        <v/>
      </c>
      <c r="D828" t="str">
        <f>申込一覧表!CS100</f>
        <v/>
      </c>
      <c r="E828">
        <v>0</v>
      </c>
      <c r="F828">
        <v>5</v>
      </c>
      <c r="G828" t="str">
        <f>申込一覧表!DE100</f>
        <v>999:99.99</v>
      </c>
    </row>
    <row r="829" spans="1:7">
      <c r="A829" t="str">
        <f>IF(申込一覧表!AA101="","",申込一覧表!BI101)</f>
        <v/>
      </c>
      <c r="B829" t="str">
        <f>申込一覧表!BW101</f>
        <v/>
      </c>
      <c r="C829" t="str">
        <f>申込一覧表!CH101</f>
        <v/>
      </c>
      <c r="D829" t="str">
        <f>申込一覧表!CS101</f>
        <v/>
      </c>
      <c r="E829">
        <v>0</v>
      </c>
      <c r="F829">
        <v>5</v>
      </c>
      <c r="G829" t="str">
        <f>申込一覧表!DE101</f>
        <v>999:99.99</v>
      </c>
    </row>
    <row r="830" spans="1:7">
      <c r="A830" t="str">
        <f>IF(申込一覧表!AA102="","",申込一覧表!BI102)</f>
        <v/>
      </c>
      <c r="B830" t="str">
        <f>申込一覧表!BW102</f>
        <v/>
      </c>
      <c r="C830" t="str">
        <f>申込一覧表!CH102</f>
        <v/>
      </c>
      <c r="D830" t="str">
        <f>申込一覧表!CS102</f>
        <v/>
      </c>
      <c r="E830">
        <v>0</v>
      </c>
      <c r="F830">
        <v>5</v>
      </c>
      <c r="G830" t="str">
        <f>申込一覧表!DE102</f>
        <v>999:99.99</v>
      </c>
    </row>
    <row r="831" spans="1:7">
      <c r="A831" t="str">
        <f>IF(申込一覧表!AA103="","",申込一覧表!BI103)</f>
        <v/>
      </c>
      <c r="B831" t="str">
        <f>申込一覧表!BW103</f>
        <v/>
      </c>
      <c r="C831" t="str">
        <f>申込一覧表!CH103</f>
        <v/>
      </c>
      <c r="D831" t="str">
        <f>申込一覧表!CS103</f>
        <v/>
      </c>
      <c r="E831">
        <v>0</v>
      </c>
      <c r="F831">
        <v>5</v>
      </c>
      <c r="G831" t="str">
        <f>申込一覧表!DE103</f>
        <v>999:99.99</v>
      </c>
    </row>
    <row r="832" spans="1:7">
      <c r="A832" t="str">
        <f>IF(申込一覧表!AA104="","",申込一覧表!BI104)</f>
        <v/>
      </c>
      <c r="B832" t="str">
        <f>申込一覧表!BW104</f>
        <v/>
      </c>
      <c r="C832" t="str">
        <f>申込一覧表!CH104</f>
        <v/>
      </c>
      <c r="D832" t="str">
        <f>申込一覧表!CS104</f>
        <v/>
      </c>
      <c r="E832">
        <v>0</v>
      </c>
      <c r="F832">
        <v>5</v>
      </c>
      <c r="G832" t="str">
        <f>申込一覧表!DE104</f>
        <v>999:99.99</v>
      </c>
    </row>
    <row r="833" spans="1:7">
      <c r="A833" t="str">
        <f>IF(申込一覧表!AA105="","",申込一覧表!BI105)</f>
        <v/>
      </c>
      <c r="B833" t="str">
        <f>申込一覧表!BW105</f>
        <v/>
      </c>
      <c r="C833" t="str">
        <f>申込一覧表!CH105</f>
        <v/>
      </c>
      <c r="D833" t="str">
        <f>申込一覧表!CS105</f>
        <v/>
      </c>
      <c r="E833">
        <v>0</v>
      </c>
      <c r="F833">
        <v>5</v>
      </c>
      <c r="G833" t="str">
        <f>申込一覧表!DE105</f>
        <v>999:99.99</v>
      </c>
    </row>
    <row r="834" spans="1:7">
      <c r="A834" t="str">
        <f>IF(申込一覧表!AA106="","",申込一覧表!BI106)</f>
        <v/>
      </c>
      <c r="B834" t="str">
        <f>申込一覧表!BW106</f>
        <v/>
      </c>
      <c r="C834" t="str">
        <f>申込一覧表!CH106</f>
        <v/>
      </c>
      <c r="D834" t="str">
        <f>申込一覧表!CS106</f>
        <v/>
      </c>
      <c r="E834">
        <v>0</v>
      </c>
      <c r="F834">
        <v>5</v>
      </c>
      <c r="G834" t="str">
        <f>申込一覧表!DE106</f>
        <v>999:99.99</v>
      </c>
    </row>
    <row r="835" spans="1:7">
      <c r="A835" t="str">
        <f>IF(申込一覧表!AA107="","",申込一覧表!BI107)</f>
        <v/>
      </c>
      <c r="B835" t="str">
        <f>申込一覧表!BW107</f>
        <v/>
      </c>
      <c r="C835" t="str">
        <f>申込一覧表!CH107</f>
        <v/>
      </c>
      <c r="D835" t="str">
        <f>申込一覧表!CS107</f>
        <v/>
      </c>
      <c r="E835">
        <v>0</v>
      </c>
      <c r="F835">
        <v>5</v>
      </c>
      <c r="G835" t="str">
        <f>申込一覧表!DE107</f>
        <v>999:99.99</v>
      </c>
    </row>
    <row r="836" spans="1:7">
      <c r="A836" t="str">
        <f>IF(申込一覧表!AA108="","",申込一覧表!BI108)</f>
        <v/>
      </c>
      <c r="B836" t="str">
        <f>申込一覧表!BW108</f>
        <v/>
      </c>
      <c r="C836" t="str">
        <f>申込一覧表!CH108</f>
        <v/>
      </c>
      <c r="D836" t="str">
        <f>申込一覧表!CS108</f>
        <v/>
      </c>
      <c r="E836">
        <v>0</v>
      </c>
      <c r="F836">
        <v>5</v>
      </c>
      <c r="G836" t="str">
        <f>申込一覧表!DE108</f>
        <v>999:99.99</v>
      </c>
    </row>
    <row r="837" spans="1:7">
      <c r="A837" t="str">
        <f>IF(申込一覧表!AA109="","",申込一覧表!BI109)</f>
        <v/>
      </c>
      <c r="B837" t="str">
        <f>申込一覧表!BW109</f>
        <v/>
      </c>
      <c r="C837" t="str">
        <f>申込一覧表!CH109</f>
        <v/>
      </c>
      <c r="D837" t="str">
        <f>申込一覧表!CS109</f>
        <v/>
      </c>
      <c r="E837">
        <v>0</v>
      </c>
      <c r="F837">
        <v>5</v>
      </c>
      <c r="G837" t="str">
        <f>申込一覧表!DE109</f>
        <v>999:99.99</v>
      </c>
    </row>
    <row r="838" spans="1:7">
      <c r="A838" t="str">
        <f>IF(申込一覧表!AA110="","",申込一覧表!BI110)</f>
        <v/>
      </c>
      <c r="B838" t="str">
        <f>申込一覧表!BW110</f>
        <v/>
      </c>
      <c r="C838" t="str">
        <f>申込一覧表!CH110</f>
        <v/>
      </c>
      <c r="D838" t="str">
        <f>申込一覧表!CS110</f>
        <v/>
      </c>
      <c r="E838">
        <v>0</v>
      </c>
      <c r="F838">
        <v>5</v>
      </c>
      <c r="G838" t="str">
        <f>申込一覧表!DE110</f>
        <v>999:99.99</v>
      </c>
    </row>
    <row r="839" spans="1:7">
      <c r="A839" t="str">
        <f>IF(申込一覧表!AA111="","",申込一覧表!BI111)</f>
        <v/>
      </c>
      <c r="B839" t="str">
        <f>申込一覧表!BW111</f>
        <v/>
      </c>
      <c r="C839" t="str">
        <f>申込一覧表!CH111</f>
        <v/>
      </c>
      <c r="D839" t="str">
        <f>申込一覧表!CS111</f>
        <v/>
      </c>
      <c r="E839">
        <v>0</v>
      </c>
      <c r="F839">
        <v>5</v>
      </c>
      <c r="G839" t="str">
        <f>申込一覧表!DE111</f>
        <v>999:99.99</v>
      </c>
    </row>
    <row r="840" spans="1:7">
      <c r="A840" t="str">
        <f>IF(申込一覧表!AA112="","",申込一覧表!BI112)</f>
        <v/>
      </c>
      <c r="B840" t="str">
        <f>申込一覧表!BW112</f>
        <v/>
      </c>
      <c r="C840" t="str">
        <f>申込一覧表!CH112</f>
        <v/>
      </c>
      <c r="D840" t="str">
        <f>申込一覧表!CS112</f>
        <v/>
      </c>
      <c r="E840">
        <v>0</v>
      </c>
      <c r="F840">
        <v>5</v>
      </c>
      <c r="G840" t="str">
        <f>申込一覧表!DE112</f>
        <v>999:99.99</v>
      </c>
    </row>
    <row r="841" spans="1:7">
      <c r="A841" t="str">
        <f>IF(申込一覧表!AA113="","",申込一覧表!BI113)</f>
        <v/>
      </c>
      <c r="B841" t="str">
        <f>申込一覧表!BW113</f>
        <v/>
      </c>
      <c r="C841" t="str">
        <f>申込一覧表!CH113</f>
        <v/>
      </c>
      <c r="D841" t="str">
        <f>申込一覧表!CS113</f>
        <v/>
      </c>
      <c r="E841">
        <v>0</v>
      </c>
      <c r="F841">
        <v>5</v>
      </c>
      <c r="G841" t="str">
        <f>申込一覧表!DE113</f>
        <v>999:99.99</v>
      </c>
    </row>
    <row r="842" spans="1:7">
      <c r="A842" t="str">
        <f>IF(申込一覧表!AA114="","",申込一覧表!BI114)</f>
        <v/>
      </c>
      <c r="B842" t="str">
        <f>申込一覧表!BW114</f>
        <v/>
      </c>
      <c r="C842" t="str">
        <f>申込一覧表!CH114</f>
        <v/>
      </c>
      <c r="D842" t="str">
        <f>申込一覧表!CS114</f>
        <v/>
      </c>
      <c r="E842">
        <v>0</v>
      </c>
      <c r="F842">
        <v>5</v>
      </c>
      <c r="G842" t="str">
        <f>申込一覧表!DE114</f>
        <v>999:99.99</v>
      </c>
    </row>
    <row r="843" spans="1:7">
      <c r="A843" t="str">
        <f>IF(申込一覧表!AA115="","",申込一覧表!BI115)</f>
        <v/>
      </c>
      <c r="B843" t="str">
        <f>申込一覧表!BW115</f>
        <v/>
      </c>
      <c r="C843" t="str">
        <f>申込一覧表!CH115</f>
        <v/>
      </c>
      <c r="D843" t="str">
        <f>申込一覧表!CS115</f>
        <v/>
      </c>
      <c r="E843">
        <v>0</v>
      </c>
      <c r="F843">
        <v>5</v>
      </c>
      <c r="G843" t="str">
        <f>申込一覧表!DE115</f>
        <v>999:99.99</v>
      </c>
    </row>
    <row r="844" spans="1:7">
      <c r="A844" t="str">
        <f>IF(申込一覧表!AA116="","",申込一覧表!BI116)</f>
        <v/>
      </c>
      <c r="B844" t="str">
        <f>申込一覧表!BW116</f>
        <v/>
      </c>
      <c r="C844" t="str">
        <f>申込一覧表!CH116</f>
        <v/>
      </c>
      <c r="D844" t="str">
        <f>申込一覧表!CS116</f>
        <v/>
      </c>
      <c r="E844">
        <v>0</v>
      </c>
      <c r="F844">
        <v>5</v>
      </c>
      <c r="G844" t="str">
        <f>申込一覧表!DE116</f>
        <v>999:99.99</v>
      </c>
    </row>
    <row r="845" spans="1:7">
      <c r="A845" t="str">
        <f>IF(申込一覧表!AA117="","",申込一覧表!BI117)</f>
        <v/>
      </c>
      <c r="B845" t="str">
        <f>申込一覧表!BW117</f>
        <v/>
      </c>
      <c r="C845" t="str">
        <f>申込一覧表!CH117</f>
        <v/>
      </c>
      <c r="D845" t="str">
        <f>申込一覧表!CS117</f>
        <v/>
      </c>
      <c r="E845">
        <v>0</v>
      </c>
      <c r="F845">
        <v>5</v>
      </c>
      <c r="G845" t="str">
        <f>申込一覧表!DE117</f>
        <v>999:99.99</v>
      </c>
    </row>
    <row r="846" spans="1:7">
      <c r="A846" t="str">
        <f>IF(申込一覧表!AA118="","",申込一覧表!BI118)</f>
        <v/>
      </c>
      <c r="B846" t="str">
        <f>申込一覧表!BW118</f>
        <v/>
      </c>
      <c r="C846" t="str">
        <f>申込一覧表!CH118</f>
        <v/>
      </c>
      <c r="D846" t="str">
        <f>申込一覧表!CS118</f>
        <v/>
      </c>
      <c r="E846">
        <v>0</v>
      </c>
      <c r="F846">
        <v>5</v>
      </c>
      <c r="G846" t="str">
        <f>申込一覧表!DE118</f>
        <v>999:99.99</v>
      </c>
    </row>
    <row r="847" spans="1:7">
      <c r="A847" t="str">
        <f>IF(申込一覧表!AA119="","",申込一覧表!BI119)</f>
        <v/>
      </c>
      <c r="B847" t="str">
        <f>申込一覧表!BW119</f>
        <v/>
      </c>
      <c r="C847" t="str">
        <f>申込一覧表!CH119</f>
        <v/>
      </c>
      <c r="D847" t="str">
        <f>申込一覧表!CS119</f>
        <v/>
      </c>
      <c r="E847">
        <v>0</v>
      </c>
      <c r="F847">
        <v>5</v>
      </c>
      <c r="G847" t="str">
        <f>申込一覧表!DE119</f>
        <v>999:99.99</v>
      </c>
    </row>
    <row r="848" spans="1:7">
      <c r="A848" t="str">
        <f>IF(申込一覧表!AA120="","",申込一覧表!BI120)</f>
        <v/>
      </c>
      <c r="B848" t="str">
        <f>申込一覧表!BW120</f>
        <v/>
      </c>
      <c r="C848" t="str">
        <f>申込一覧表!CH120</f>
        <v/>
      </c>
      <c r="D848" t="str">
        <f>申込一覧表!CS120</f>
        <v/>
      </c>
      <c r="E848">
        <v>0</v>
      </c>
      <c r="F848">
        <v>5</v>
      </c>
      <c r="G848" t="str">
        <f>申込一覧表!DE120</f>
        <v>999:99.99</v>
      </c>
    </row>
    <row r="849" spans="1:7">
      <c r="A849" t="str">
        <f>IF(申込一覧表!AA121="","",申込一覧表!BI121)</f>
        <v/>
      </c>
      <c r="B849" t="str">
        <f>申込一覧表!BW121</f>
        <v/>
      </c>
      <c r="C849" t="str">
        <f>申込一覧表!CH121</f>
        <v/>
      </c>
      <c r="D849" t="str">
        <f>申込一覧表!CS121</f>
        <v/>
      </c>
      <c r="E849">
        <v>0</v>
      </c>
      <c r="F849">
        <v>5</v>
      </c>
      <c r="G849" t="str">
        <f>申込一覧表!DE121</f>
        <v>999:99.99</v>
      </c>
    </row>
    <row r="850" spans="1:7">
      <c r="A850" t="str">
        <f>IF(申込一覧表!AA122="","",申込一覧表!BI122)</f>
        <v/>
      </c>
      <c r="B850" t="str">
        <f>申込一覧表!BW122</f>
        <v/>
      </c>
      <c r="C850" t="str">
        <f>申込一覧表!CH122</f>
        <v/>
      </c>
      <c r="D850" t="str">
        <f>申込一覧表!CS122</f>
        <v/>
      </c>
      <c r="E850">
        <v>0</v>
      </c>
      <c r="F850">
        <v>5</v>
      </c>
      <c r="G850" t="str">
        <f>申込一覧表!DE122</f>
        <v>999:99.99</v>
      </c>
    </row>
    <row r="851" spans="1:7">
      <c r="A851" t="str">
        <f>IF(申込一覧表!AA123="","",申込一覧表!BI123)</f>
        <v/>
      </c>
      <c r="B851" t="str">
        <f>申込一覧表!BW123</f>
        <v/>
      </c>
      <c r="C851" t="str">
        <f>申込一覧表!CH123</f>
        <v/>
      </c>
      <c r="D851" t="str">
        <f>申込一覧表!CS123</f>
        <v/>
      </c>
      <c r="E851">
        <v>0</v>
      </c>
      <c r="F851">
        <v>5</v>
      </c>
      <c r="G851" t="str">
        <f>申込一覧表!DE123</f>
        <v>999:99.99</v>
      </c>
    </row>
    <row r="852" spans="1:7">
      <c r="A852" t="str">
        <f>IF(申込一覧表!AA124="","",申込一覧表!BI124)</f>
        <v/>
      </c>
      <c r="B852" t="str">
        <f>申込一覧表!BW124</f>
        <v/>
      </c>
      <c r="C852" t="str">
        <f>申込一覧表!CH124</f>
        <v/>
      </c>
      <c r="D852" t="str">
        <f>申込一覧表!CS124</f>
        <v/>
      </c>
      <c r="E852">
        <v>0</v>
      </c>
      <c r="F852">
        <v>5</v>
      </c>
      <c r="G852" t="str">
        <f>申込一覧表!DE124</f>
        <v>999:99.99</v>
      </c>
    </row>
    <row r="853" spans="1:7">
      <c r="A853" t="str">
        <f>IF(申込一覧表!AA125="","",申込一覧表!BI125)</f>
        <v/>
      </c>
      <c r="B853" t="str">
        <f>申込一覧表!BW125</f>
        <v/>
      </c>
      <c r="C853" t="str">
        <f>申込一覧表!CH125</f>
        <v/>
      </c>
      <c r="D853" t="str">
        <f>申込一覧表!CS125</f>
        <v/>
      </c>
      <c r="E853">
        <v>0</v>
      </c>
      <c r="F853">
        <v>5</v>
      </c>
      <c r="G853" t="str">
        <f>申込一覧表!DE125</f>
        <v>999:99.99</v>
      </c>
    </row>
    <row r="854" spans="1:7">
      <c r="A854" t="str">
        <f>IF(申込一覧表!AA126="","",申込一覧表!BI126)</f>
        <v/>
      </c>
      <c r="B854" t="str">
        <f>申込一覧表!BW126</f>
        <v/>
      </c>
      <c r="C854" t="str">
        <f>申込一覧表!CH126</f>
        <v/>
      </c>
      <c r="D854" t="str">
        <f>申込一覧表!CS126</f>
        <v/>
      </c>
      <c r="E854">
        <v>0</v>
      </c>
      <c r="F854">
        <v>5</v>
      </c>
      <c r="G854" t="str">
        <f>申込一覧表!DE126</f>
        <v>999:99.99</v>
      </c>
    </row>
    <row r="855" spans="1:7">
      <c r="A855" s="118" t="str">
        <f>IF(申込一覧表!AA127="","",申込一覧表!BI127)</f>
        <v/>
      </c>
      <c r="B855" t="str">
        <f>申込一覧表!BW127</f>
        <v/>
      </c>
      <c r="C855" s="118" t="str">
        <f>申込一覧表!CH127</f>
        <v/>
      </c>
      <c r="D855" t="str">
        <f>申込一覧表!CS127</f>
        <v/>
      </c>
      <c r="E855" s="118">
        <v>0</v>
      </c>
      <c r="F855" s="118">
        <v>5</v>
      </c>
      <c r="G855" s="118" t="str">
        <f>申込一覧表!DE127</f>
        <v>999:99.99</v>
      </c>
    </row>
    <row r="856" spans="1:7">
      <c r="A856" t="str">
        <f>IF(申込一覧表!AD6="","",申込一覧表!BI6)</f>
        <v/>
      </c>
      <c r="B856" s="24" t="str">
        <f>申込一覧表!BX6</f>
        <v/>
      </c>
      <c r="C856" s="24" t="str">
        <f>申込一覧表!CI6</f>
        <v/>
      </c>
      <c r="D856" s="24" t="str">
        <f>申込一覧表!CT6</f>
        <v/>
      </c>
      <c r="E856">
        <v>0</v>
      </c>
      <c r="F856">
        <v>0</v>
      </c>
      <c r="G856" t="str">
        <f>申込一覧表!DF6</f>
        <v>999:99.99</v>
      </c>
    </row>
    <row r="857" spans="1:7">
      <c r="A857" t="str">
        <f>IF(申込一覧表!AD7="","",申込一覧表!BI7)</f>
        <v/>
      </c>
      <c r="B857" t="str">
        <f>申込一覧表!BX7</f>
        <v/>
      </c>
      <c r="C857" t="str">
        <f>申込一覧表!CI7</f>
        <v/>
      </c>
      <c r="D857" t="str">
        <f>申込一覧表!CT7</f>
        <v/>
      </c>
      <c r="E857">
        <v>0</v>
      </c>
      <c r="F857">
        <v>0</v>
      </c>
      <c r="G857" t="str">
        <f>申込一覧表!DF7</f>
        <v>999:99.99</v>
      </c>
    </row>
    <row r="858" spans="1:7">
      <c r="A858" t="str">
        <f>IF(申込一覧表!AD8="","",申込一覧表!BI8)</f>
        <v/>
      </c>
      <c r="B858" t="str">
        <f>申込一覧表!BX8</f>
        <v/>
      </c>
      <c r="C858" t="str">
        <f>申込一覧表!CI8</f>
        <v/>
      </c>
      <c r="D858" t="str">
        <f>申込一覧表!CT8</f>
        <v/>
      </c>
      <c r="E858">
        <v>0</v>
      </c>
      <c r="F858">
        <v>0</v>
      </c>
      <c r="G858" t="str">
        <f>申込一覧表!DF8</f>
        <v>999:99.99</v>
      </c>
    </row>
    <row r="859" spans="1:7">
      <c r="A859" t="str">
        <f>IF(申込一覧表!AD9="","",申込一覧表!BI9)</f>
        <v/>
      </c>
      <c r="B859" t="str">
        <f>申込一覧表!BX9</f>
        <v/>
      </c>
      <c r="C859" t="str">
        <f>申込一覧表!CI9</f>
        <v/>
      </c>
      <c r="D859" t="str">
        <f>申込一覧表!CT9</f>
        <v/>
      </c>
      <c r="E859">
        <v>0</v>
      </c>
      <c r="F859">
        <v>0</v>
      </c>
      <c r="G859" t="str">
        <f>申込一覧表!DF9</f>
        <v>999:99.99</v>
      </c>
    </row>
    <row r="860" spans="1:7">
      <c r="A860" t="str">
        <f>IF(申込一覧表!AD10="","",申込一覧表!BI10)</f>
        <v/>
      </c>
      <c r="B860" t="str">
        <f>申込一覧表!BX10</f>
        <v/>
      </c>
      <c r="C860" t="str">
        <f>申込一覧表!CI10</f>
        <v/>
      </c>
      <c r="D860" t="str">
        <f>申込一覧表!CT10</f>
        <v/>
      </c>
      <c r="E860">
        <v>0</v>
      </c>
      <c r="F860">
        <v>0</v>
      </c>
      <c r="G860" t="str">
        <f>申込一覧表!DF10</f>
        <v>999:99.99</v>
      </c>
    </row>
    <row r="861" spans="1:7">
      <c r="A861" t="str">
        <f>IF(申込一覧表!AD11="","",申込一覧表!BI11)</f>
        <v/>
      </c>
      <c r="B861" t="str">
        <f>申込一覧表!BX11</f>
        <v/>
      </c>
      <c r="C861" t="str">
        <f>申込一覧表!CI11</f>
        <v/>
      </c>
      <c r="D861" t="str">
        <f>申込一覧表!CT11</f>
        <v/>
      </c>
      <c r="E861">
        <v>0</v>
      </c>
      <c r="F861">
        <v>0</v>
      </c>
      <c r="G861" t="str">
        <f>申込一覧表!DF11</f>
        <v>999:99.99</v>
      </c>
    </row>
    <row r="862" spans="1:7">
      <c r="A862" t="str">
        <f>IF(申込一覧表!AD12="","",申込一覧表!BI12)</f>
        <v/>
      </c>
      <c r="B862" t="str">
        <f>申込一覧表!BX12</f>
        <v/>
      </c>
      <c r="C862" t="str">
        <f>申込一覧表!CI12</f>
        <v/>
      </c>
      <c r="D862" t="str">
        <f>申込一覧表!CT12</f>
        <v/>
      </c>
      <c r="E862">
        <v>0</v>
      </c>
      <c r="F862">
        <v>0</v>
      </c>
      <c r="G862" t="str">
        <f>申込一覧表!DF12</f>
        <v>999:99.99</v>
      </c>
    </row>
    <row r="863" spans="1:7">
      <c r="A863" t="str">
        <f>IF(申込一覧表!AD13="","",申込一覧表!BI13)</f>
        <v/>
      </c>
      <c r="B863" t="str">
        <f>申込一覧表!BX13</f>
        <v/>
      </c>
      <c r="C863" t="str">
        <f>申込一覧表!CI13</f>
        <v/>
      </c>
      <c r="D863" t="str">
        <f>申込一覧表!CT13</f>
        <v/>
      </c>
      <c r="E863">
        <v>0</v>
      </c>
      <c r="F863">
        <v>0</v>
      </c>
      <c r="G863" t="str">
        <f>申込一覧表!DF13</f>
        <v>999:99.99</v>
      </c>
    </row>
    <row r="864" spans="1:7">
      <c r="A864" t="str">
        <f>IF(申込一覧表!AD14="","",申込一覧表!BI14)</f>
        <v/>
      </c>
      <c r="B864" t="str">
        <f>申込一覧表!BX14</f>
        <v/>
      </c>
      <c r="C864" t="str">
        <f>申込一覧表!CI14</f>
        <v/>
      </c>
      <c r="D864" t="str">
        <f>申込一覧表!CT14</f>
        <v/>
      </c>
      <c r="E864">
        <v>0</v>
      </c>
      <c r="F864">
        <v>0</v>
      </c>
      <c r="G864" t="str">
        <f>申込一覧表!DF14</f>
        <v>999:99.99</v>
      </c>
    </row>
    <row r="865" spans="1:7">
      <c r="A865" t="str">
        <f>IF(申込一覧表!AD15="","",申込一覧表!BI15)</f>
        <v/>
      </c>
      <c r="B865" t="str">
        <f>申込一覧表!BX15</f>
        <v/>
      </c>
      <c r="C865" t="str">
        <f>申込一覧表!CI15</f>
        <v/>
      </c>
      <c r="D865" t="str">
        <f>申込一覧表!CT15</f>
        <v/>
      </c>
      <c r="E865">
        <v>0</v>
      </c>
      <c r="F865">
        <v>0</v>
      </c>
      <c r="G865" t="str">
        <f>申込一覧表!DF15</f>
        <v>999:99.99</v>
      </c>
    </row>
    <row r="866" spans="1:7">
      <c r="A866" t="str">
        <f>IF(申込一覧表!AD16="","",申込一覧表!BI16)</f>
        <v/>
      </c>
      <c r="B866" t="str">
        <f>申込一覧表!BX16</f>
        <v/>
      </c>
      <c r="C866" t="str">
        <f>申込一覧表!CI16</f>
        <v/>
      </c>
      <c r="D866" t="str">
        <f>申込一覧表!CT16</f>
        <v/>
      </c>
      <c r="E866">
        <v>0</v>
      </c>
      <c r="F866">
        <v>0</v>
      </c>
      <c r="G866" t="str">
        <f>申込一覧表!DF16</f>
        <v>999:99.99</v>
      </c>
    </row>
    <row r="867" spans="1:7">
      <c r="A867" t="str">
        <f>IF(申込一覧表!AD17="","",申込一覧表!BI17)</f>
        <v/>
      </c>
      <c r="B867" t="str">
        <f>申込一覧表!BX17</f>
        <v/>
      </c>
      <c r="C867" t="str">
        <f>申込一覧表!CI17</f>
        <v/>
      </c>
      <c r="D867" t="str">
        <f>申込一覧表!CT17</f>
        <v/>
      </c>
      <c r="E867">
        <v>0</v>
      </c>
      <c r="F867">
        <v>0</v>
      </c>
      <c r="G867" t="str">
        <f>申込一覧表!DF17</f>
        <v>999:99.99</v>
      </c>
    </row>
    <row r="868" spans="1:7">
      <c r="A868" t="str">
        <f>IF(申込一覧表!AD18="","",申込一覧表!BI18)</f>
        <v/>
      </c>
      <c r="B868" t="str">
        <f>申込一覧表!BX18</f>
        <v/>
      </c>
      <c r="C868" t="str">
        <f>申込一覧表!CI18</f>
        <v/>
      </c>
      <c r="D868" t="str">
        <f>申込一覧表!CT18</f>
        <v/>
      </c>
      <c r="E868">
        <v>0</v>
      </c>
      <c r="F868">
        <v>0</v>
      </c>
      <c r="G868" t="str">
        <f>申込一覧表!DF18</f>
        <v>999:99.99</v>
      </c>
    </row>
    <row r="869" spans="1:7">
      <c r="A869" t="str">
        <f>IF(申込一覧表!AD19="","",申込一覧表!BI19)</f>
        <v/>
      </c>
      <c r="B869" t="str">
        <f>申込一覧表!BX19</f>
        <v/>
      </c>
      <c r="C869" t="str">
        <f>申込一覧表!CI19</f>
        <v/>
      </c>
      <c r="D869" t="str">
        <f>申込一覧表!CT19</f>
        <v/>
      </c>
      <c r="E869">
        <v>0</v>
      </c>
      <c r="F869">
        <v>0</v>
      </c>
      <c r="G869" t="str">
        <f>申込一覧表!DF19</f>
        <v>999:99.99</v>
      </c>
    </row>
    <row r="870" spans="1:7">
      <c r="A870" t="str">
        <f>IF(申込一覧表!AD20="","",申込一覧表!BI20)</f>
        <v/>
      </c>
      <c r="B870" t="str">
        <f>申込一覧表!BX20</f>
        <v/>
      </c>
      <c r="C870" t="str">
        <f>申込一覧表!CI20</f>
        <v/>
      </c>
      <c r="D870" t="str">
        <f>申込一覧表!CT20</f>
        <v/>
      </c>
      <c r="E870">
        <v>0</v>
      </c>
      <c r="F870">
        <v>0</v>
      </c>
      <c r="G870" t="str">
        <f>申込一覧表!DF20</f>
        <v>999:99.99</v>
      </c>
    </row>
    <row r="871" spans="1:7">
      <c r="A871" t="str">
        <f>IF(申込一覧表!AD21="","",申込一覧表!BI21)</f>
        <v/>
      </c>
      <c r="B871" t="str">
        <f>申込一覧表!BX21</f>
        <v/>
      </c>
      <c r="C871" t="str">
        <f>申込一覧表!CI21</f>
        <v/>
      </c>
      <c r="D871" t="str">
        <f>申込一覧表!CT21</f>
        <v/>
      </c>
      <c r="E871">
        <v>0</v>
      </c>
      <c r="F871">
        <v>0</v>
      </c>
      <c r="G871" t="str">
        <f>申込一覧表!DF21</f>
        <v>999:99.99</v>
      </c>
    </row>
    <row r="872" spans="1:7">
      <c r="A872" t="str">
        <f>IF(申込一覧表!AD22="","",申込一覧表!BI22)</f>
        <v/>
      </c>
      <c r="B872" t="str">
        <f>申込一覧表!BX22</f>
        <v/>
      </c>
      <c r="C872" t="str">
        <f>申込一覧表!CI22</f>
        <v/>
      </c>
      <c r="D872" t="str">
        <f>申込一覧表!CT22</f>
        <v/>
      </c>
      <c r="E872">
        <v>0</v>
      </c>
      <c r="F872">
        <v>0</v>
      </c>
      <c r="G872" t="str">
        <f>申込一覧表!DF22</f>
        <v>999:99.99</v>
      </c>
    </row>
    <row r="873" spans="1:7">
      <c r="A873" t="str">
        <f>IF(申込一覧表!AD23="","",申込一覧表!BI23)</f>
        <v/>
      </c>
      <c r="B873" t="str">
        <f>申込一覧表!BX23</f>
        <v/>
      </c>
      <c r="C873" t="str">
        <f>申込一覧表!CI23</f>
        <v/>
      </c>
      <c r="D873" t="str">
        <f>申込一覧表!CT23</f>
        <v/>
      </c>
      <c r="E873">
        <v>0</v>
      </c>
      <c r="F873">
        <v>0</v>
      </c>
      <c r="G873" t="str">
        <f>申込一覧表!DF23</f>
        <v>999:99.99</v>
      </c>
    </row>
    <row r="874" spans="1:7">
      <c r="A874" t="str">
        <f>IF(申込一覧表!AD24="","",申込一覧表!BI24)</f>
        <v/>
      </c>
      <c r="B874" t="str">
        <f>申込一覧表!BX24</f>
        <v/>
      </c>
      <c r="C874" t="str">
        <f>申込一覧表!CI24</f>
        <v/>
      </c>
      <c r="D874" t="str">
        <f>申込一覧表!CT24</f>
        <v/>
      </c>
      <c r="E874">
        <v>0</v>
      </c>
      <c r="F874">
        <v>0</v>
      </c>
      <c r="G874" t="str">
        <f>申込一覧表!DF24</f>
        <v>999:99.99</v>
      </c>
    </row>
    <row r="875" spans="1:7">
      <c r="A875" t="str">
        <f>IF(申込一覧表!AD25="","",申込一覧表!BI25)</f>
        <v/>
      </c>
      <c r="B875" t="str">
        <f>申込一覧表!BX25</f>
        <v/>
      </c>
      <c r="C875" t="str">
        <f>申込一覧表!CI25</f>
        <v/>
      </c>
      <c r="D875" t="str">
        <f>申込一覧表!CT25</f>
        <v/>
      </c>
      <c r="E875">
        <v>0</v>
      </c>
      <c r="F875">
        <v>0</v>
      </c>
      <c r="G875" t="str">
        <f>申込一覧表!DF25</f>
        <v>999:99.99</v>
      </c>
    </row>
    <row r="876" spans="1:7">
      <c r="A876" t="str">
        <f>IF(申込一覧表!AD26="","",申込一覧表!BI26)</f>
        <v/>
      </c>
      <c r="B876" t="str">
        <f>申込一覧表!BX26</f>
        <v/>
      </c>
      <c r="C876" t="str">
        <f>申込一覧表!CI26</f>
        <v/>
      </c>
      <c r="D876" t="str">
        <f>申込一覧表!CT26</f>
        <v/>
      </c>
      <c r="E876">
        <v>0</v>
      </c>
      <c r="F876">
        <v>0</v>
      </c>
      <c r="G876" t="str">
        <f>申込一覧表!DF26</f>
        <v>999:99.99</v>
      </c>
    </row>
    <row r="877" spans="1:7">
      <c r="A877" t="str">
        <f>IF(申込一覧表!AD27="","",申込一覧表!BI27)</f>
        <v/>
      </c>
      <c r="B877" t="str">
        <f>申込一覧表!BX27</f>
        <v/>
      </c>
      <c r="C877" t="str">
        <f>申込一覧表!CI27</f>
        <v/>
      </c>
      <c r="D877" t="str">
        <f>申込一覧表!CT27</f>
        <v/>
      </c>
      <c r="E877">
        <v>0</v>
      </c>
      <c r="F877">
        <v>0</v>
      </c>
      <c r="G877" t="str">
        <f>申込一覧表!DF27</f>
        <v>999:99.99</v>
      </c>
    </row>
    <row r="878" spans="1:7">
      <c r="A878" t="str">
        <f>IF(申込一覧表!AD28="","",申込一覧表!BI28)</f>
        <v/>
      </c>
      <c r="B878" t="str">
        <f>申込一覧表!BX28</f>
        <v/>
      </c>
      <c r="C878" t="str">
        <f>申込一覧表!CI28</f>
        <v/>
      </c>
      <c r="D878" t="str">
        <f>申込一覧表!CT28</f>
        <v/>
      </c>
      <c r="E878">
        <v>0</v>
      </c>
      <c r="F878">
        <v>0</v>
      </c>
      <c r="G878" t="str">
        <f>申込一覧表!DF28</f>
        <v>999:99.99</v>
      </c>
    </row>
    <row r="879" spans="1:7">
      <c r="A879" t="str">
        <f>IF(申込一覧表!AD29="","",申込一覧表!BI29)</f>
        <v/>
      </c>
      <c r="B879" t="str">
        <f>申込一覧表!BX29</f>
        <v/>
      </c>
      <c r="C879" t="str">
        <f>申込一覧表!CI29</f>
        <v/>
      </c>
      <c r="D879" t="str">
        <f>申込一覧表!CT29</f>
        <v/>
      </c>
      <c r="E879">
        <v>0</v>
      </c>
      <c r="F879">
        <v>0</v>
      </c>
      <c r="G879" t="str">
        <f>申込一覧表!DF29</f>
        <v>999:99.99</v>
      </c>
    </row>
    <row r="880" spans="1:7">
      <c r="A880" t="str">
        <f>IF(申込一覧表!AD30="","",申込一覧表!BI30)</f>
        <v/>
      </c>
      <c r="B880" t="str">
        <f>申込一覧表!BX30</f>
        <v/>
      </c>
      <c r="C880" t="str">
        <f>申込一覧表!CI30</f>
        <v/>
      </c>
      <c r="D880" t="str">
        <f>申込一覧表!CT30</f>
        <v/>
      </c>
      <c r="E880">
        <v>0</v>
      </c>
      <c r="F880">
        <v>0</v>
      </c>
      <c r="G880" t="str">
        <f>申込一覧表!DF30</f>
        <v>999:99.99</v>
      </c>
    </row>
    <row r="881" spans="1:7">
      <c r="A881" t="str">
        <f>IF(申込一覧表!AD31="","",申込一覧表!BI31)</f>
        <v/>
      </c>
      <c r="B881" t="str">
        <f>申込一覧表!BX31</f>
        <v/>
      </c>
      <c r="C881" t="str">
        <f>申込一覧表!CI31</f>
        <v/>
      </c>
      <c r="D881" t="str">
        <f>申込一覧表!CT31</f>
        <v/>
      </c>
      <c r="E881">
        <v>0</v>
      </c>
      <c r="F881">
        <v>0</v>
      </c>
      <c r="G881" t="str">
        <f>申込一覧表!DF31</f>
        <v>999:99.99</v>
      </c>
    </row>
    <row r="882" spans="1:7">
      <c r="A882" t="str">
        <f>IF(申込一覧表!AD32="","",申込一覧表!BI32)</f>
        <v/>
      </c>
      <c r="B882" t="str">
        <f>申込一覧表!BX32</f>
        <v/>
      </c>
      <c r="C882" t="str">
        <f>申込一覧表!CI32</f>
        <v/>
      </c>
      <c r="D882" t="str">
        <f>申込一覧表!CT32</f>
        <v/>
      </c>
      <c r="E882">
        <v>0</v>
      </c>
      <c r="F882">
        <v>0</v>
      </c>
      <c r="G882" t="str">
        <f>申込一覧表!DF32</f>
        <v>999:99.99</v>
      </c>
    </row>
    <row r="883" spans="1:7">
      <c r="A883" t="str">
        <f>IF(申込一覧表!AD33="","",申込一覧表!BI33)</f>
        <v/>
      </c>
      <c r="B883" t="str">
        <f>申込一覧表!BX33</f>
        <v/>
      </c>
      <c r="C883" t="str">
        <f>申込一覧表!CI33</f>
        <v/>
      </c>
      <c r="D883" t="str">
        <f>申込一覧表!CT33</f>
        <v/>
      </c>
      <c r="E883">
        <v>0</v>
      </c>
      <c r="F883">
        <v>0</v>
      </c>
      <c r="G883" t="str">
        <f>申込一覧表!DF33</f>
        <v>999:99.99</v>
      </c>
    </row>
    <row r="884" spans="1:7">
      <c r="A884" t="str">
        <f>IF(申込一覧表!AD34="","",申込一覧表!BI34)</f>
        <v/>
      </c>
      <c r="B884" t="str">
        <f>申込一覧表!BX34</f>
        <v/>
      </c>
      <c r="C884" t="str">
        <f>申込一覧表!CI34</f>
        <v/>
      </c>
      <c r="D884" t="str">
        <f>申込一覧表!CT34</f>
        <v/>
      </c>
      <c r="E884">
        <v>0</v>
      </c>
      <c r="F884">
        <v>0</v>
      </c>
      <c r="G884" t="str">
        <f>申込一覧表!DF34</f>
        <v>999:99.99</v>
      </c>
    </row>
    <row r="885" spans="1:7">
      <c r="A885" t="str">
        <f>IF(申込一覧表!AD35="","",申込一覧表!BI35)</f>
        <v/>
      </c>
      <c r="B885" t="str">
        <f>申込一覧表!BX35</f>
        <v/>
      </c>
      <c r="C885" t="str">
        <f>申込一覧表!CI35</f>
        <v/>
      </c>
      <c r="D885" t="str">
        <f>申込一覧表!CT35</f>
        <v/>
      </c>
      <c r="E885">
        <v>0</v>
      </c>
      <c r="F885">
        <v>0</v>
      </c>
      <c r="G885" t="str">
        <f>申込一覧表!DF35</f>
        <v>999:99.99</v>
      </c>
    </row>
    <row r="886" spans="1:7">
      <c r="A886" t="str">
        <f>IF(申込一覧表!AD36="","",申込一覧表!BI36)</f>
        <v/>
      </c>
      <c r="B886" t="str">
        <f>申込一覧表!BX36</f>
        <v/>
      </c>
      <c r="C886" t="str">
        <f>申込一覧表!CI36</f>
        <v/>
      </c>
      <c r="D886" t="str">
        <f>申込一覧表!CT36</f>
        <v/>
      </c>
      <c r="E886">
        <v>0</v>
      </c>
      <c r="F886">
        <v>0</v>
      </c>
      <c r="G886" t="str">
        <f>申込一覧表!DF36</f>
        <v>999:99.99</v>
      </c>
    </row>
    <row r="887" spans="1:7">
      <c r="A887" t="str">
        <f>IF(申込一覧表!AD37="","",申込一覧表!BI37)</f>
        <v/>
      </c>
      <c r="B887" t="str">
        <f>申込一覧表!BX37</f>
        <v/>
      </c>
      <c r="C887" t="str">
        <f>申込一覧表!CI37</f>
        <v/>
      </c>
      <c r="D887" t="str">
        <f>申込一覧表!CT37</f>
        <v/>
      </c>
      <c r="E887">
        <v>0</v>
      </c>
      <c r="F887">
        <v>0</v>
      </c>
      <c r="G887" t="str">
        <f>申込一覧表!DF37</f>
        <v>999:99.99</v>
      </c>
    </row>
    <row r="888" spans="1:7">
      <c r="A888" t="str">
        <f>IF(申込一覧表!AD38="","",申込一覧表!BI38)</f>
        <v/>
      </c>
      <c r="B888" t="str">
        <f>申込一覧表!BX38</f>
        <v/>
      </c>
      <c r="C888" t="str">
        <f>申込一覧表!CI38</f>
        <v/>
      </c>
      <c r="D888" t="str">
        <f>申込一覧表!CT38</f>
        <v/>
      </c>
      <c r="E888">
        <v>0</v>
      </c>
      <c r="F888">
        <v>0</v>
      </c>
      <c r="G888" t="str">
        <f>申込一覧表!DF38</f>
        <v>999:99.99</v>
      </c>
    </row>
    <row r="889" spans="1:7">
      <c r="A889" t="str">
        <f>IF(申込一覧表!AD39="","",申込一覧表!BI39)</f>
        <v/>
      </c>
      <c r="B889" t="str">
        <f>申込一覧表!BX39</f>
        <v/>
      </c>
      <c r="C889" t="str">
        <f>申込一覧表!CI39</f>
        <v/>
      </c>
      <c r="D889" t="str">
        <f>申込一覧表!CT39</f>
        <v/>
      </c>
      <c r="E889">
        <v>0</v>
      </c>
      <c r="F889">
        <v>0</v>
      </c>
      <c r="G889" t="str">
        <f>申込一覧表!DF39</f>
        <v>999:99.99</v>
      </c>
    </row>
    <row r="890" spans="1:7">
      <c r="A890" t="str">
        <f>IF(申込一覧表!AD40="","",申込一覧表!BI40)</f>
        <v/>
      </c>
      <c r="B890" t="str">
        <f>申込一覧表!BX40</f>
        <v/>
      </c>
      <c r="C890" t="str">
        <f>申込一覧表!CI40</f>
        <v/>
      </c>
      <c r="D890" t="str">
        <f>申込一覧表!CT40</f>
        <v/>
      </c>
      <c r="E890">
        <v>0</v>
      </c>
      <c r="F890">
        <v>0</v>
      </c>
      <c r="G890" t="str">
        <f>申込一覧表!DF40</f>
        <v>999:99.99</v>
      </c>
    </row>
    <row r="891" spans="1:7">
      <c r="A891" t="str">
        <f>IF(申込一覧表!AD41="","",申込一覧表!BI41)</f>
        <v/>
      </c>
      <c r="B891" t="str">
        <f>申込一覧表!BX41</f>
        <v/>
      </c>
      <c r="C891" t="str">
        <f>申込一覧表!CI41</f>
        <v/>
      </c>
      <c r="D891" t="str">
        <f>申込一覧表!CT41</f>
        <v/>
      </c>
      <c r="E891">
        <v>0</v>
      </c>
      <c r="F891">
        <v>0</v>
      </c>
      <c r="G891" t="str">
        <f>申込一覧表!DF41</f>
        <v>999:99.99</v>
      </c>
    </row>
    <row r="892" spans="1:7">
      <c r="A892" t="str">
        <f>IF(申込一覧表!AD42="","",申込一覧表!BI42)</f>
        <v/>
      </c>
      <c r="B892" t="str">
        <f>申込一覧表!BX42</f>
        <v/>
      </c>
      <c r="C892" t="str">
        <f>申込一覧表!CI42</f>
        <v/>
      </c>
      <c r="D892" t="str">
        <f>申込一覧表!CT42</f>
        <v/>
      </c>
      <c r="E892">
        <v>0</v>
      </c>
      <c r="F892">
        <v>0</v>
      </c>
      <c r="G892" t="str">
        <f>申込一覧表!DF42</f>
        <v>999:99.99</v>
      </c>
    </row>
    <row r="893" spans="1:7">
      <c r="A893" t="str">
        <f>IF(申込一覧表!AD43="","",申込一覧表!BI43)</f>
        <v/>
      </c>
      <c r="B893" t="str">
        <f>申込一覧表!BX43</f>
        <v/>
      </c>
      <c r="C893" t="str">
        <f>申込一覧表!CI43</f>
        <v/>
      </c>
      <c r="D893" t="str">
        <f>申込一覧表!CT43</f>
        <v/>
      </c>
      <c r="E893">
        <v>0</v>
      </c>
      <c r="F893">
        <v>0</v>
      </c>
      <c r="G893" t="str">
        <f>申込一覧表!DF43</f>
        <v>999:99.99</v>
      </c>
    </row>
    <row r="894" spans="1:7">
      <c r="A894" t="str">
        <f>IF(申込一覧表!AD44="","",申込一覧表!BI44)</f>
        <v/>
      </c>
      <c r="B894" t="str">
        <f>申込一覧表!BX44</f>
        <v/>
      </c>
      <c r="C894" t="str">
        <f>申込一覧表!CI44</f>
        <v/>
      </c>
      <c r="D894" t="str">
        <f>申込一覧表!CT44</f>
        <v/>
      </c>
      <c r="E894">
        <v>0</v>
      </c>
      <c r="F894">
        <v>0</v>
      </c>
      <c r="G894" t="str">
        <f>申込一覧表!DF44</f>
        <v>999:99.99</v>
      </c>
    </row>
    <row r="895" spans="1:7">
      <c r="A895" t="str">
        <f>IF(申込一覧表!AD45="","",申込一覧表!BI45)</f>
        <v/>
      </c>
      <c r="B895" t="str">
        <f>申込一覧表!BX45</f>
        <v/>
      </c>
      <c r="C895" t="str">
        <f>申込一覧表!CI45</f>
        <v/>
      </c>
      <c r="D895" t="str">
        <f>申込一覧表!CT45</f>
        <v/>
      </c>
      <c r="E895">
        <v>0</v>
      </c>
      <c r="F895">
        <v>0</v>
      </c>
      <c r="G895" t="str">
        <f>申込一覧表!DF45</f>
        <v>999:99.99</v>
      </c>
    </row>
    <row r="896" spans="1:7">
      <c r="A896" t="str">
        <f>IF(申込一覧表!AD46="","",申込一覧表!BI46)</f>
        <v/>
      </c>
      <c r="B896" t="str">
        <f>申込一覧表!BX46</f>
        <v/>
      </c>
      <c r="C896" t="str">
        <f>申込一覧表!CI46</f>
        <v/>
      </c>
      <c r="D896" t="str">
        <f>申込一覧表!CT46</f>
        <v/>
      </c>
      <c r="E896">
        <v>0</v>
      </c>
      <c r="F896">
        <v>0</v>
      </c>
      <c r="G896" t="str">
        <f>申込一覧表!DF46</f>
        <v>999:99.99</v>
      </c>
    </row>
    <row r="897" spans="1:7">
      <c r="A897" t="str">
        <f>IF(申込一覧表!AD47="","",申込一覧表!BI47)</f>
        <v/>
      </c>
      <c r="B897" t="str">
        <f>申込一覧表!BX47</f>
        <v/>
      </c>
      <c r="C897" t="str">
        <f>申込一覧表!CI47</f>
        <v/>
      </c>
      <c r="D897" t="str">
        <f>申込一覧表!CT47</f>
        <v/>
      </c>
      <c r="E897">
        <v>0</v>
      </c>
      <c r="F897">
        <v>0</v>
      </c>
      <c r="G897" t="str">
        <f>申込一覧表!DF47</f>
        <v>999:99.99</v>
      </c>
    </row>
    <row r="898" spans="1:7">
      <c r="A898" t="str">
        <f>IF(申込一覧表!AD48="","",申込一覧表!BI48)</f>
        <v/>
      </c>
      <c r="B898" t="str">
        <f>申込一覧表!BX48</f>
        <v/>
      </c>
      <c r="C898" t="str">
        <f>申込一覧表!CI48</f>
        <v/>
      </c>
      <c r="D898" t="str">
        <f>申込一覧表!CT48</f>
        <v/>
      </c>
      <c r="E898">
        <v>0</v>
      </c>
      <c r="F898">
        <v>0</v>
      </c>
      <c r="G898" t="str">
        <f>申込一覧表!DF48</f>
        <v>999:99.99</v>
      </c>
    </row>
    <row r="899" spans="1:7">
      <c r="A899" t="str">
        <f>IF(申込一覧表!AD49="","",申込一覧表!BI49)</f>
        <v/>
      </c>
      <c r="B899" t="str">
        <f>申込一覧表!BX49</f>
        <v/>
      </c>
      <c r="C899" t="str">
        <f>申込一覧表!CI49</f>
        <v/>
      </c>
      <c r="D899" t="str">
        <f>申込一覧表!CT49</f>
        <v/>
      </c>
      <c r="E899">
        <v>0</v>
      </c>
      <c r="F899">
        <v>0</v>
      </c>
      <c r="G899" t="str">
        <f>申込一覧表!DF49</f>
        <v>999:99.99</v>
      </c>
    </row>
    <row r="900" spans="1:7">
      <c r="A900" t="str">
        <f>IF(申込一覧表!AD50="","",申込一覧表!BI50)</f>
        <v/>
      </c>
      <c r="B900" t="str">
        <f>申込一覧表!BX50</f>
        <v/>
      </c>
      <c r="C900" t="str">
        <f>申込一覧表!CI50</f>
        <v/>
      </c>
      <c r="D900" t="str">
        <f>申込一覧表!CT50</f>
        <v/>
      </c>
      <c r="E900">
        <v>0</v>
      </c>
      <c r="F900">
        <v>0</v>
      </c>
      <c r="G900" t="str">
        <f>申込一覧表!DF50</f>
        <v>999:99.99</v>
      </c>
    </row>
    <row r="901" spans="1:7">
      <c r="A901" t="str">
        <f>IF(申込一覧表!AD51="","",申込一覧表!BI51)</f>
        <v/>
      </c>
      <c r="B901" t="str">
        <f>申込一覧表!BX51</f>
        <v/>
      </c>
      <c r="C901" t="str">
        <f>申込一覧表!CI51</f>
        <v/>
      </c>
      <c r="D901" t="str">
        <f>申込一覧表!CT51</f>
        <v/>
      </c>
      <c r="E901">
        <v>0</v>
      </c>
      <c r="F901">
        <v>0</v>
      </c>
      <c r="G901" t="str">
        <f>申込一覧表!DF51</f>
        <v>999:99.99</v>
      </c>
    </row>
    <row r="902" spans="1:7">
      <c r="A902" t="str">
        <f>IF(申込一覧表!AD52="","",申込一覧表!BI52)</f>
        <v/>
      </c>
      <c r="B902" t="str">
        <f>申込一覧表!BX52</f>
        <v/>
      </c>
      <c r="C902" t="str">
        <f>申込一覧表!CI52</f>
        <v/>
      </c>
      <c r="D902" t="str">
        <f>申込一覧表!CT52</f>
        <v/>
      </c>
      <c r="E902">
        <v>0</v>
      </c>
      <c r="F902">
        <v>0</v>
      </c>
      <c r="G902" t="str">
        <f>申込一覧表!DF52</f>
        <v>999:99.99</v>
      </c>
    </row>
    <row r="903" spans="1:7">
      <c r="A903" t="str">
        <f>IF(申込一覧表!AD53="","",申込一覧表!BI53)</f>
        <v/>
      </c>
      <c r="B903" t="str">
        <f>申込一覧表!BX53</f>
        <v/>
      </c>
      <c r="C903" t="str">
        <f>申込一覧表!CI53</f>
        <v/>
      </c>
      <c r="D903" t="str">
        <f>申込一覧表!CT53</f>
        <v/>
      </c>
      <c r="E903">
        <v>0</v>
      </c>
      <c r="F903">
        <v>0</v>
      </c>
      <c r="G903" t="str">
        <f>申込一覧表!DF53</f>
        <v>999:99.99</v>
      </c>
    </row>
    <row r="904" spans="1:7">
      <c r="A904" t="str">
        <f>IF(申込一覧表!AD54="","",申込一覧表!BI54)</f>
        <v/>
      </c>
      <c r="B904" t="str">
        <f>申込一覧表!BX54</f>
        <v/>
      </c>
      <c r="C904" t="str">
        <f>申込一覧表!CI54</f>
        <v/>
      </c>
      <c r="D904" t="str">
        <f>申込一覧表!CT54</f>
        <v/>
      </c>
      <c r="E904">
        <v>0</v>
      </c>
      <c r="F904">
        <v>0</v>
      </c>
      <c r="G904" t="str">
        <f>申込一覧表!DF54</f>
        <v>999:99.99</v>
      </c>
    </row>
    <row r="905" spans="1:7">
      <c r="A905" t="str">
        <f>IF(申込一覧表!AD55="","",申込一覧表!BI55)</f>
        <v/>
      </c>
      <c r="B905" t="str">
        <f>申込一覧表!BX55</f>
        <v/>
      </c>
      <c r="C905" t="str">
        <f>申込一覧表!CI55</f>
        <v/>
      </c>
      <c r="D905" t="str">
        <f>申込一覧表!CT55</f>
        <v/>
      </c>
      <c r="E905">
        <v>0</v>
      </c>
      <c r="F905">
        <v>0</v>
      </c>
      <c r="G905" t="str">
        <f>申込一覧表!DF55</f>
        <v>999:99.99</v>
      </c>
    </row>
    <row r="906" spans="1:7">
      <c r="A906" t="str">
        <f>IF(申込一覧表!AD56="","",申込一覧表!BI56)</f>
        <v/>
      </c>
      <c r="B906" t="str">
        <f>申込一覧表!BX56</f>
        <v/>
      </c>
      <c r="C906" t="str">
        <f>申込一覧表!CI56</f>
        <v/>
      </c>
      <c r="D906" t="str">
        <f>申込一覧表!CT56</f>
        <v/>
      </c>
      <c r="E906">
        <v>0</v>
      </c>
      <c r="F906">
        <v>0</v>
      </c>
      <c r="G906" t="str">
        <f>申込一覧表!DF56</f>
        <v>999:99.99</v>
      </c>
    </row>
    <row r="907" spans="1:7">
      <c r="A907" t="str">
        <f>IF(申込一覧表!AD57="","",申込一覧表!BI57)</f>
        <v/>
      </c>
      <c r="B907" t="str">
        <f>申込一覧表!BX57</f>
        <v/>
      </c>
      <c r="C907" t="str">
        <f>申込一覧表!CI57</f>
        <v/>
      </c>
      <c r="D907" t="str">
        <f>申込一覧表!CT57</f>
        <v/>
      </c>
      <c r="E907">
        <v>0</v>
      </c>
      <c r="F907">
        <v>0</v>
      </c>
      <c r="G907" t="str">
        <f>申込一覧表!DF57</f>
        <v>999:99.99</v>
      </c>
    </row>
    <row r="908" spans="1:7">
      <c r="A908" t="str">
        <f>IF(申込一覧表!AD58="","",申込一覧表!BI58)</f>
        <v/>
      </c>
      <c r="B908" t="str">
        <f>申込一覧表!BX58</f>
        <v/>
      </c>
      <c r="C908" t="str">
        <f>申込一覧表!CI58</f>
        <v/>
      </c>
      <c r="D908" t="str">
        <f>申込一覧表!CT58</f>
        <v/>
      </c>
      <c r="E908">
        <v>0</v>
      </c>
      <c r="F908">
        <v>0</v>
      </c>
      <c r="G908" t="str">
        <f>申込一覧表!DF58</f>
        <v>999:99.99</v>
      </c>
    </row>
    <row r="909" spans="1:7">
      <c r="A909" t="str">
        <f>IF(申込一覧表!AD59="","",申込一覧表!BI59)</f>
        <v/>
      </c>
      <c r="B909" t="str">
        <f>申込一覧表!BX59</f>
        <v/>
      </c>
      <c r="C909" t="str">
        <f>申込一覧表!CI59</f>
        <v/>
      </c>
      <c r="D909" t="str">
        <f>申込一覧表!CT59</f>
        <v/>
      </c>
      <c r="E909">
        <v>0</v>
      </c>
      <c r="F909">
        <v>0</v>
      </c>
      <c r="G909" t="str">
        <f>申込一覧表!DF59</f>
        <v>999:99.99</v>
      </c>
    </row>
    <row r="910" spans="1:7">
      <c r="A910" t="str">
        <f>IF(申込一覧表!AD60="","",申込一覧表!BI60)</f>
        <v/>
      </c>
      <c r="B910" t="str">
        <f>申込一覧表!BX60</f>
        <v/>
      </c>
      <c r="C910" t="str">
        <f>申込一覧表!CI60</f>
        <v/>
      </c>
      <c r="D910" t="str">
        <f>申込一覧表!CT60</f>
        <v/>
      </c>
      <c r="E910">
        <v>0</v>
      </c>
      <c r="F910">
        <v>0</v>
      </c>
      <c r="G910" t="str">
        <f>申込一覧表!DF60</f>
        <v>999:99.99</v>
      </c>
    </row>
    <row r="911" spans="1:7">
      <c r="A911" t="str">
        <f>IF(申込一覧表!AD61="","",申込一覧表!BI61)</f>
        <v/>
      </c>
      <c r="B911" t="str">
        <f>申込一覧表!BX61</f>
        <v/>
      </c>
      <c r="C911" t="str">
        <f>申込一覧表!CI61</f>
        <v/>
      </c>
      <c r="D911" t="str">
        <f>申込一覧表!CT61</f>
        <v/>
      </c>
      <c r="E911">
        <v>0</v>
      </c>
      <c r="F911">
        <v>0</v>
      </c>
      <c r="G911" t="str">
        <f>申込一覧表!DF61</f>
        <v>999:99.99</v>
      </c>
    </row>
    <row r="912" spans="1:7">
      <c r="A912" t="str">
        <f>IF(申込一覧表!AD62="","",申込一覧表!BI62)</f>
        <v/>
      </c>
      <c r="B912" t="str">
        <f>申込一覧表!BX62</f>
        <v/>
      </c>
      <c r="C912" t="str">
        <f>申込一覧表!CI62</f>
        <v/>
      </c>
      <c r="D912" t="str">
        <f>申込一覧表!CT62</f>
        <v/>
      </c>
      <c r="E912">
        <v>0</v>
      </c>
      <c r="F912">
        <v>0</v>
      </c>
      <c r="G912" t="str">
        <f>申込一覧表!DF62</f>
        <v>999:99.99</v>
      </c>
    </row>
    <row r="913" spans="1:7">
      <c r="A913" t="str">
        <f>IF(申込一覧表!AD63="","",申込一覧表!BI63)</f>
        <v/>
      </c>
      <c r="B913" t="str">
        <f>申込一覧表!BX63</f>
        <v/>
      </c>
      <c r="C913" t="str">
        <f>申込一覧表!CI63</f>
        <v/>
      </c>
      <c r="D913" t="str">
        <f>申込一覧表!CT63</f>
        <v/>
      </c>
      <c r="E913">
        <v>0</v>
      </c>
      <c r="F913">
        <v>0</v>
      </c>
      <c r="G913" t="str">
        <f>申込一覧表!DF63</f>
        <v>999:99.99</v>
      </c>
    </row>
    <row r="914" spans="1:7">
      <c r="A914" t="str">
        <f>IF(申込一覧表!AD64="","",申込一覧表!BI64)</f>
        <v/>
      </c>
      <c r="B914" t="str">
        <f>申込一覧表!BX64</f>
        <v/>
      </c>
      <c r="C914" t="str">
        <f>申込一覧表!CI64</f>
        <v/>
      </c>
      <c r="D914" t="str">
        <f>申込一覧表!CT64</f>
        <v/>
      </c>
      <c r="E914">
        <v>0</v>
      </c>
      <c r="F914">
        <v>0</v>
      </c>
      <c r="G914" t="str">
        <f>申込一覧表!DF64</f>
        <v>999:99.99</v>
      </c>
    </row>
    <row r="915" spans="1:7">
      <c r="A915" s="118" t="str">
        <f>IF(申込一覧表!AD65="","",申込一覧表!BI65)</f>
        <v/>
      </c>
      <c r="B915" s="118" t="str">
        <f>申込一覧表!BX65</f>
        <v/>
      </c>
      <c r="C915" s="118" t="str">
        <f>申込一覧表!CI65</f>
        <v/>
      </c>
      <c r="D915" s="118" t="str">
        <f>申込一覧表!CT65</f>
        <v/>
      </c>
      <c r="E915" s="118">
        <v>0</v>
      </c>
      <c r="F915" s="118">
        <v>0</v>
      </c>
      <c r="G915" s="118" t="str">
        <f>申込一覧表!DF65</f>
        <v>999:99.99</v>
      </c>
    </row>
    <row r="917" spans="1:7">
      <c r="A917" s="118"/>
      <c r="B917" s="118"/>
      <c r="C917" s="118"/>
      <c r="D917" s="118"/>
      <c r="E917" s="118"/>
      <c r="F917" s="118"/>
      <c r="G917" s="118"/>
    </row>
    <row r="918" spans="1:7">
      <c r="A918" s="24" t="str">
        <f>IF(申込一覧表!AD68="","",申込一覧表!BI68)</f>
        <v/>
      </c>
      <c r="B918" t="str">
        <f>申込一覧表!BX68</f>
        <v/>
      </c>
      <c r="C918" t="str">
        <f>申込一覧表!CI68</f>
        <v/>
      </c>
      <c r="D918" t="str">
        <f>申込一覧表!CT68</f>
        <v/>
      </c>
      <c r="E918">
        <v>0</v>
      </c>
      <c r="F918">
        <v>5</v>
      </c>
      <c r="G918" t="str">
        <f>申込一覧表!DF68</f>
        <v>999:99.99</v>
      </c>
    </row>
    <row r="919" spans="1:7">
      <c r="A919" t="str">
        <f>IF(申込一覧表!AD69="","",申込一覧表!BI69)</f>
        <v/>
      </c>
      <c r="B919" t="str">
        <f>申込一覧表!BX69</f>
        <v/>
      </c>
      <c r="C919" t="str">
        <f>申込一覧表!CI69</f>
        <v/>
      </c>
      <c r="D919" t="str">
        <f>申込一覧表!CT69</f>
        <v/>
      </c>
      <c r="E919">
        <v>0</v>
      </c>
      <c r="F919">
        <v>5</v>
      </c>
      <c r="G919" t="str">
        <f>申込一覧表!DF69</f>
        <v>999:99.99</v>
      </c>
    </row>
    <row r="920" spans="1:7">
      <c r="A920" t="str">
        <f>IF(申込一覧表!AD70="","",申込一覧表!BI70)</f>
        <v/>
      </c>
      <c r="B920" t="str">
        <f>申込一覧表!BX70</f>
        <v/>
      </c>
      <c r="C920" t="str">
        <f>申込一覧表!CI70</f>
        <v/>
      </c>
      <c r="D920" t="str">
        <f>申込一覧表!CT70</f>
        <v/>
      </c>
      <c r="E920">
        <v>0</v>
      </c>
      <c r="F920">
        <v>5</v>
      </c>
      <c r="G920" t="str">
        <f>申込一覧表!DF70</f>
        <v>999:99.99</v>
      </c>
    </row>
    <row r="921" spans="1:7">
      <c r="A921" t="str">
        <f>IF(申込一覧表!AD71="","",申込一覧表!BI71)</f>
        <v/>
      </c>
      <c r="B921" t="str">
        <f>申込一覧表!BX71</f>
        <v/>
      </c>
      <c r="C921" t="str">
        <f>申込一覧表!CI71</f>
        <v/>
      </c>
      <c r="D921" t="str">
        <f>申込一覧表!CT71</f>
        <v/>
      </c>
      <c r="E921">
        <v>0</v>
      </c>
      <c r="F921">
        <v>5</v>
      </c>
      <c r="G921" t="str">
        <f>申込一覧表!DF71</f>
        <v>999:99.99</v>
      </c>
    </row>
    <row r="922" spans="1:7">
      <c r="A922" t="str">
        <f>IF(申込一覧表!AD72="","",申込一覧表!BI72)</f>
        <v/>
      </c>
      <c r="B922" t="str">
        <f>申込一覧表!BX72</f>
        <v/>
      </c>
      <c r="C922" t="str">
        <f>申込一覧表!CI72</f>
        <v/>
      </c>
      <c r="D922" t="str">
        <f>申込一覧表!CT72</f>
        <v/>
      </c>
      <c r="E922">
        <v>0</v>
      </c>
      <c r="F922">
        <v>5</v>
      </c>
      <c r="G922" t="str">
        <f>申込一覧表!DF72</f>
        <v>999:99.99</v>
      </c>
    </row>
    <row r="923" spans="1:7">
      <c r="A923" t="str">
        <f>IF(申込一覧表!AD73="","",申込一覧表!BI73)</f>
        <v/>
      </c>
      <c r="B923" t="str">
        <f>申込一覧表!BX73</f>
        <v/>
      </c>
      <c r="C923" t="str">
        <f>申込一覧表!CI73</f>
        <v/>
      </c>
      <c r="D923" t="str">
        <f>申込一覧表!CT73</f>
        <v/>
      </c>
      <c r="E923">
        <v>0</v>
      </c>
      <c r="F923">
        <v>5</v>
      </c>
      <c r="G923" t="str">
        <f>申込一覧表!DF73</f>
        <v>999:99.99</v>
      </c>
    </row>
    <row r="924" spans="1:7">
      <c r="A924" t="str">
        <f>IF(申込一覧表!AD74="","",申込一覧表!BI74)</f>
        <v/>
      </c>
      <c r="B924" t="str">
        <f>申込一覧表!BX74</f>
        <v/>
      </c>
      <c r="C924" t="str">
        <f>申込一覧表!CI74</f>
        <v/>
      </c>
      <c r="D924" t="str">
        <f>申込一覧表!CT74</f>
        <v/>
      </c>
      <c r="E924">
        <v>0</v>
      </c>
      <c r="F924">
        <v>5</v>
      </c>
      <c r="G924" t="str">
        <f>申込一覧表!DF74</f>
        <v>999:99.99</v>
      </c>
    </row>
    <row r="925" spans="1:7">
      <c r="A925" t="str">
        <f>IF(申込一覧表!AD75="","",申込一覧表!BI75)</f>
        <v/>
      </c>
      <c r="B925" t="str">
        <f>申込一覧表!BX75</f>
        <v/>
      </c>
      <c r="C925" t="str">
        <f>申込一覧表!CI75</f>
        <v/>
      </c>
      <c r="D925" t="str">
        <f>申込一覧表!CT75</f>
        <v/>
      </c>
      <c r="E925">
        <v>0</v>
      </c>
      <c r="F925">
        <v>5</v>
      </c>
      <c r="G925" t="str">
        <f>申込一覧表!DF75</f>
        <v>999:99.99</v>
      </c>
    </row>
    <row r="926" spans="1:7">
      <c r="A926" t="str">
        <f>IF(申込一覧表!AD76="","",申込一覧表!BI76)</f>
        <v/>
      </c>
      <c r="B926" t="str">
        <f>申込一覧表!BX76</f>
        <v/>
      </c>
      <c r="C926" t="str">
        <f>申込一覧表!CI76</f>
        <v/>
      </c>
      <c r="D926" t="str">
        <f>申込一覧表!CT76</f>
        <v/>
      </c>
      <c r="E926">
        <v>0</v>
      </c>
      <c r="F926">
        <v>5</v>
      </c>
      <c r="G926" t="str">
        <f>申込一覧表!DF76</f>
        <v>999:99.99</v>
      </c>
    </row>
    <row r="927" spans="1:7">
      <c r="A927" t="str">
        <f>IF(申込一覧表!AD77="","",申込一覧表!BI77)</f>
        <v/>
      </c>
      <c r="B927" t="str">
        <f>申込一覧表!BX77</f>
        <v/>
      </c>
      <c r="C927" t="str">
        <f>申込一覧表!CI77</f>
        <v/>
      </c>
      <c r="D927" t="str">
        <f>申込一覧表!CT77</f>
        <v/>
      </c>
      <c r="E927">
        <v>0</v>
      </c>
      <c r="F927">
        <v>5</v>
      </c>
      <c r="G927" t="str">
        <f>申込一覧表!DF77</f>
        <v>999:99.99</v>
      </c>
    </row>
    <row r="928" spans="1:7">
      <c r="A928" t="str">
        <f>IF(申込一覧表!AD78="","",申込一覧表!BI78)</f>
        <v/>
      </c>
      <c r="B928" t="str">
        <f>申込一覧表!BX78</f>
        <v/>
      </c>
      <c r="C928" t="str">
        <f>申込一覧表!CI78</f>
        <v/>
      </c>
      <c r="D928" t="str">
        <f>申込一覧表!CT78</f>
        <v/>
      </c>
      <c r="E928">
        <v>0</v>
      </c>
      <c r="F928">
        <v>5</v>
      </c>
      <c r="G928" t="str">
        <f>申込一覧表!DF78</f>
        <v>999:99.99</v>
      </c>
    </row>
    <row r="929" spans="1:7">
      <c r="A929" t="str">
        <f>IF(申込一覧表!AD79="","",申込一覧表!BI79)</f>
        <v/>
      </c>
      <c r="B929" t="str">
        <f>申込一覧表!BX79</f>
        <v/>
      </c>
      <c r="C929" t="str">
        <f>申込一覧表!CI79</f>
        <v/>
      </c>
      <c r="D929" t="str">
        <f>申込一覧表!CT79</f>
        <v/>
      </c>
      <c r="E929">
        <v>0</v>
      </c>
      <c r="F929">
        <v>5</v>
      </c>
      <c r="G929" t="str">
        <f>申込一覧表!DF79</f>
        <v>999:99.99</v>
      </c>
    </row>
    <row r="930" spans="1:7">
      <c r="A930" t="str">
        <f>IF(申込一覧表!AD80="","",申込一覧表!BI80)</f>
        <v/>
      </c>
      <c r="B930" t="str">
        <f>申込一覧表!BX80</f>
        <v/>
      </c>
      <c r="C930" t="str">
        <f>申込一覧表!CI80</f>
        <v/>
      </c>
      <c r="D930" t="str">
        <f>申込一覧表!CT80</f>
        <v/>
      </c>
      <c r="E930">
        <v>0</v>
      </c>
      <c r="F930">
        <v>5</v>
      </c>
      <c r="G930" t="str">
        <f>申込一覧表!DF80</f>
        <v>999:99.99</v>
      </c>
    </row>
    <row r="931" spans="1:7">
      <c r="A931" t="str">
        <f>IF(申込一覧表!AD81="","",申込一覧表!BI81)</f>
        <v/>
      </c>
      <c r="B931" t="str">
        <f>申込一覧表!BX81</f>
        <v/>
      </c>
      <c r="C931" t="str">
        <f>申込一覧表!CI81</f>
        <v/>
      </c>
      <c r="D931" t="str">
        <f>申込一覧表!CT81</f>
        <v/>
      </c>
      <c r="E931">
        <v>0</v>
      </c>
      <c r="F931">
        <v>5</v>
      </c>
      <c r="G931" t="str">
        <f>申込一覧表!DF81</f>
        <v>999:99.99</v>
      </c>
    </row>
    <row r="932" spans="1:7">
      <c r="A932" t="str">
        <f>IF(申込一覧表!AD82="","",申込一覧表!BI82)</f>
        <v/>
      </c>
      <c r="B932" t="str">
        <f>申込一覧表!BX82</f>
        <v/>
      </c>
      <c r="C932" t="str">
        <f>申込一覧表!CI82</f>
        <v/>
      </c>
      <c r="D932" t="str">
        <f>申込一覧表!CT82</f>
        <v/>
      </c>
      <c r="E932">
        <v>0</v>
      </c>
      <c r="F932">
        <v>5</v>
      </c>
      <c r="G932" t="str">
        <f>申込一覧表!DF82</f>
        <v>999:99.99</v>
      </c>
    </row>
    <row r="933" spans="1:7">
      <c r="A933" t="str">
        <f>IF(申込一覧表!AD83="","",申込一覧表!BI83)</f>
        <v/>
      </c>
      <c r="B933" t="str">
        <f>申込一覧表!BX83</f>
        <v/>
      </c>
      <c r="C933" t="str">
        <f>申込一覧表!CI83</f>
        <v/>
      </c>
      <c r="D933" t="str">
        <f>申込一覧表!CT83</f>
        <v/>
      </c>
      <c r="E933">
        <v>0</v>
      </c>
      <c r="F933">
        <v>5</v>
      </c>
      <c r="G933" t="str">
        <f>申込一覧表!DF83</f>
        <v>999:99.99</v>
      </c>
    </row>
    <row r="934" spans="1:7">
      <c r="A934" t="str">
        <f>IF(申込一覧表!AD84="","",申込一覧表!BI84)</f>
        <v/>
      </c>
      <c r="B934" t="str">
        <f>申込一覧表!BX84</f>
        <v/>
      </c>
      <c r="C934" t="str">
        <f>申込一覧表!CI84</f>
        <v/>
      </c>
      <c r="D934" t="str">
        <f>申込一覧表!CT84</f>
        <v/>
      </c>
      <c r="E934">
        <v>0</v>
      </c>
      <c r="F934">
        <v>5</v>
      </c>
      <c r="G934" t="str">
        <f>申込一覧表!DF84</f>
        <v>999:99.99</v>
      </c>
    </row>
    <row r="935" spans="1:7">
      <c r="A935" t="str">
        <f>IF(申込一覧表!AD85="","",申込一覧表!BI85)</f>
        <v/>
      </c>
      <c r="B935" t="str">
        <f>申込一覧表!BX85</f>
        <v/>
      </c>
      <c r="C935" t="str">
        <f>申込一覧表!CI85</f>
        <v/>
      </c>
      <c r="D935" t="str">
        <f>申込一覧表!CT85</f>
        <v/>
      </c>
      <c r="E935">
        <v>0</v>
      </c>
      <c r="F935">
        <v>5</v>
      </c>
      <c r="G935" t="str">
        <f>申込一覧表!DF85</f>
        <v>999:99.99</v>
      </c>
    </row>
    <row r="936" spans="1:7">
      <c r="A936" t="str">
        <f>IF(申込一覧表!AD86="","",申込一覧表!BI86)</f>
        <v/>
      </c>
      <c r="B936" t="str">
        <f>申込一覧表!BX86</f>
        <v/>
      </c>
      <c r="C936" t="str">
        <f>申込一覧表!CI86</f>
        <v/>
      </c>
      <c r="D936" t="str">
        <f>申込一覧表!CT86</f>
        <v/>
      </c>
      <c r="E936">
        <v>0</v>
      </c>
      <c r="F936">
        <v>5</v>
      </c>
      <c r="G936" t="str">
        <f>申込一覧表!DF86</f>
        <v>999:99.99</v>
      </c>
    </row>
    <row r="937" spans="1:7">
      <c r="A937" t="str">
        <f>IF(申込一覧表!AD87="","",申込一覧表!BI87)</f>
        <v/>
      </c>
      <c r="B937" t="str">
        <f>申込一覧表!BX87</f>
        <v/>
      </c>
      <c r="C937" t="str">
        <f>申込一覧表!CI87</f>
        <v/>
      </c>
      <c r="D937" t="str">
        <f>申込一覧表!CT87</f>
        <v/>
      </c>
      <c r="E937">
        <v>0</v>
      </c>
      <c r="F937">
        <v>5</v>
      </c>
      <c r="G937" t="str">
        <f>申込一覧表!DF87</f>
        <v>999:99.99</v>
      </c>
    </row>
    <row r="938" spans="1:7">
      <c r="A938" t="str">
        <f>IF(申込一覧表!AD88="","",申込一覧表!BI88)</f>
        <v/>
      </c>
      <c r="B938" t="str">
        <f>申込一覧表!BX88</f>
        <v/>
      </c>
      <c r="C938" t="str">
        <f>申込一覧表!CI88</f>
        <v/>
      </c>
      <c r="D938" t="str">
        <f>申込一覧表!CT88</f>
        <v/>
      </c>
      <c r="E938">
        <v>0</v>
      </c>
      <c r="F938">
        <v>5</v>
      </c>
      <c r="G938" t="str">
        <f>申込一覧表!DF88</f>
        <v>999:99.99</v>
      </c>
    </row>
    <row r="939" spans="1:7">
      <c r="A939" t="str">
        <f>IF(申込一覧表!AD89="","",申込一覧表!BI89)</f>
        <v/>
      </c>
      <c r="B939" t="str">
        <f>申込一覧表!BX89</f>
        <v/>
      </c>
      <c r="C939" t="str">
        <f>申込一覧表!CI89</f>
        <v/>
      </c>
      <c r="D939" t="str">
        <f>申込一覧表!CT89</f>
        <v/>
      </c>
      <c r="E939">
        <v>0</v>
      </c>
      <c r="F939">
        <v>5</v>
      </c>
      <c r="G939" t="str">
        <f>申込一覧表!DF89</f>
        <v>999:99.99</v>
      </c>
    </row>
    <row r="940" spans="1:7">
      <c r="A940" t="str">
        <f>IF(申込一覧表!AD90="","",申込一覧表!BI90)</f>
        <v/>
      </c>
      <c r="B940" t="str">
        <f>申込一覧表!BX90</f>
        <v/>
      </c>
      <c r="C940" t="str">
        <f>申込一覧表!CI90</f>
        <v/>
      </c>
      <c r="D940" t="str">
        <f>申込一覧表!CT90</f>
        <v/>
      </c>
      <c r="E940">
        <v>0</v>
      </c>
      <c r="F940">
        <v>5</v>
      </c>
      <c r="G940" t="str">
        <f>申込一覧表!DF90</f>
        <v>999:99.99</v>
      </c>
    </row>
    <row r="941" spans="1:7">
      <c r="A941" t="str">
        <f>IF(申込一覧表!AD91="","",申込一覧表!BI91)</f>
        <v/>
      </c>
      <c r="B941" t="str">
        <f>申込一覧表!BX91</f>
        <v/>
      </c>
      <c r="C941" t="str">
        <f>申込一覧表!CI91</f>
        <v/>
      </c>
      <c r="D941" t="str">
        <f>申込一覧表!CT91</f>
        <v/>
      </c>
      <c r="E941">
        <v>0</v>
      </c>
      <c r="F941">
        <v>5</v>
      </c>
      <c r="G941" t="str">
        <f>申込一覧表!DF91</f>
        <v>999:99.99</v>
      </c>
    </row>
    <row r="942" spans="1:7">
      <c r="A942" t="str">
        <f>IF(申込一覧表!AD92="","",申込一覧表!BI92)</f>
        <v/>
      </c>
      <c r="B942" t="str">
        <f>申込一覧表!BX92</f>
        <v/>
      </c>
      <c r="C942" t="str">
        <f>申込一覧表!CI92</f>
        <v/>
      </c>
      <c r="D942" t="str">
        <f>申込一覧表!CT92</f>
        <v/>
      </c>
      <c r="E942">
        <v>0</v>
      </c>
      <c r="F942">
        <v>5</v>
      </c>
      <c r="G942" t="str">
        <f>申込一覧表!DF92</f>
        <v>999:99.99</v>
      </c>
    </row>
    <row r="943" spans="1:7">
      <c r="A943" t="str">
        <f>IF(申込一覧表!AD93="","",申込一覧表!BI93)</f>
        <v/>
      </c>
      <c r="B943" t="str">
        <f>申込一覧表!BX93</f>
        <v/>
      </c>
      <c r="C943" t="str">
        <f>申込一覧表!CI93</f>
        <v/>
      </c>
      <c r="D943" t="str">
        <f>申込一覧表!CT93</f>
        <v/>
      </c>
      <c r="E943">
        <v>0</v>
      </c>
      <c r="F943">
        <v>5</v>
      </c>
      <c r="G943" t="str">
        <f>申込一覧表!DF93</f>
        <v>999:99.99</v>
      </c>
    </row>
    <row r="944" spans="1:7">
      <c r="A944" t="str">
        <f>IF(申込一覧表!AD94="","",申込一覧表!BI94)</f>
        <v/>
      </c>
      <c r="B944" t="str">
        <f>申込一覧表!BX94</f>
        <v/>
      </c>
      <c r="C944" t="str">
        <f>申込一覧表!CI94</f>
        <v/>
      </c>
      <c r="D944" t="str">
        <f>申込一覧表!CT94</f>
        <v/>
      </c>
      <c r="E944">
        <v>0</v>
      </c>
      <c r="F944">
        <v>5</v>
      </c>
      <c r="G944" t="str">
        <f>申込一覧表!DF94</f>
        <v>999:99.99</v>
      </c>
    </row>
    <row r="945" spans="1:7">
      <c r="A945" t="str">
        <f>IF(申込一覧表!AD95="","",申込一覧表!BI95)</f>
        <v/>
      </c>
      <c r="B945" t="str">
        <f>申込一覧表!BX95</f>
        <v/>
      </c>
      <c r="C945" t="str">
        <f>申込一覧表!CI95</f>
        <v/>
      </c>
      <c r="D945" t="str">
        <f>申込一覧表!CT95</f>
        <v/>
      </c>
      <c r="E945">
        <v>0</v>
      </c>
      <c r="F945">
        <v>5</v>
      </c>
      <c r="G945" t="str">
        <f>申込一覧表!DF95</f>
        <v>999:99.99</v>
      </c>
    </row>
    <row r="946" spans="1:7">
      <c r="A946" t="str">
        <f>IF(申込一覧表!AD96="","",申込一覧表!BI96)</f>
        <v/>
      </c>
      <c r="B946" t="str">
        <f>申込一覧表!BX96</f>
        <v/>
      </c>
      <c r="C946" t="str">
        <f>申込一覧表!CI96</f>
        <v/>
      </c>
      <c r="D946" t="str">
        <f>申込一覧表!CT96</f>
        <v/>
      </c>
      <c r="E946">
        <v>0</v>
      </c>
      <c r="F946">
        <v>5</v>
      </c>
      <c r="G946" t="str">
        <f>申込一覧表!DF96</f>
        <v>999:99.99</v>
      </c>
    </row>
    <row r="947" spans="1:7">
      <c r="A947" t="str">
        <f>IF(申込一覧表!AD97="","",申込一覧表!BI97)</f>
        <v/>
      </c>
      <c r="B947" t="str">
        <f>申込一覧表!BX97</f>
        <v/>
      </c>
      <c r="C947" t="str">
        <f>申込一覧表!CI97</f>
        <v/>
      </c>
      <c r="D947" t="str">
        <f>申込一覧表!CT97</f>
        <v/>
      </c>
      <c r="E947">
        <v>0</v>
      </c>
      <c r="F947">
        <v>5</v>
      </c>
      <c r="G947" t="str">
        <f>申込一覧表!DF97</f>
        <v>999:99.99</v>
      </c>
    </row>
    <row r="948" spans="1:7">
      <c r="A948" t="str">
        <f>IF(申込一覧表!AD98="","",申込一覧表!BI98)</f>
        <v/>
      </c>
      <c r="B948" t="str">
        <f>申込一覧表!BX98</f>
        <v/>
      </c>
      <c r="C948" t="str">
        <f>申込一覧表!CI98</f>
        <v/>
      </c>
      <c r="D948" t="str">
        <f>申込一覧表!CT98</f>
        <v/>
      </c>
      <c r="E948">
        <v>0</v>
      </c>
      <c r="F948">
        <v>5</v>
      </c>
      <c r="G948" t="str">
        <f>申込一覧表!DF98</f>
        <v>999:99.99</v>
      </c>
    </row>
    <row r="949" spans="1:7">
      <c r="A949" t="str">
        <f>IF(申込一覧表!AD99="","",申込一覧表!BI99)</f>
        <v/>
      </c>
      <c r="B949" t="str">
        <f>申込一覧表!BX99</f>
        <v/>
      </c>
      <c r="C949" t="str">
        <f>申込一覧表!CI99</f>
        <v/>
      </c>
      <c r="D949" t="str">
        <f>申込一覧表!CT99</f>
        <v/>
      </c>
      <c r="E949">
        <v>0</v>
      </c>
      <c r="F949">
        <v>5</v>
      </c>
      <c r="G949" t="str">
        <f>申込一覧表!DF99</f>
        <v>999:99.99</v>
      </c>
    </row>
    <row r="950" spans="1:7">
      <c r="A950" t="str">
        <f>IF(申込一覧表!AD100="","",申込一覧表!BI100)</f>
        <v/>
      </c>
      <c r="B950" t="str">
        <f>申込一覧表!BX100</f>
        <v/>
      </c>
      <c r="C950" t="str">
        <f>申込一覧表!CI100</f>
        <v/>
      </c>
      <c r="D950" t="str">
        <f>申込一覧表!CT100</f>
        <v/>
      </c>
      <c r="E950">
        <v>0</v>
      </c>
      <c r="F950">
        <v>5</v>
      </c>
      <c r="G950" t="str">
        <f>申込一覧表!DF100</f>
        <v>999:99.99</v>
      </c>
    </row>
    <row r="951" spans="1:7">
      <c r="A951" t="str">
        <f>IF(申込一覧表!AD101="","",申込一覧表!BI101)</f>
        <v/>
      </c>
      <c r="B951" t="str">
        <f>申込一覧表!BX101</f>
        <v/>
      </c>
      <c r="C951" t="str">
        <f>申込一覧表!CI101</f>
        <v/>
      </c>
      <c r="D951" t="str">
        <f>申込一覧表!CT101</f>
        <v/>
      </c>
      <c r="E951">
        <v>0</v>
      </c>
      <c r="F951">
        <v>5</v>
      </c>
      <c r="G951" t="str">
        <f>申込一覧表!DF101</f>
        <v>999:99.99</v>
      </c>
    </row>
    <row r="952" spans="1:7">
      <c r="A952" t="str">
        <f>IF(申込一覧表!AD102="","",申込一覧表!BI102)</f>
        <v/>
      </c>
      <c r="B952" t="str">
        <f>申込一覧表!BX102</f>
        <v/>
      </c>
      <c r="C952" t="str">
        <f>申込一覧表!CI102</f>
        <v/>
      </c>
      <c r="D952" t="str">
        <f>申込一覧表!CT102</f>
        <v/>
      </c>
      <c r="E952">
        <v>0</v>
      </c>
      <c r="F952">
        <v>5</v>
      </c>
      <c r="G952" t="str">
        <f>申込一覧表!DF102</f>
        <v>999:99.99</v>
      </c>
    </row>
    <row r="953" spans="1:7">
      <c r="A953" t="str">
        <f>IF(申込一覧表!AD103="","",申込一覧表!BI103)</f>
        <v/>
      </c>
      <c r="B953" t="str">
        <f>申込一覧表!BX103</f>
        <v/>
      </c>
      <c r="C953" t="str">
        <f>申込一覧表!CI103</f>
        <v/>
      </c>
      <c r="D953" t="str">
        <f>申込一覧表!CT103</f>
        <v/>
      </c>
      <c r="E953">
        <v>0</v>
      </c>
      <c r="F953">
        <v>5</v>
      </c>
      <c r="G953" t="str">
        <f>申込一覧表!DF103</f>
        <v>999:99.99</v>
      </c>
    </row>
    <row r="954" spans="1:7">
      <c r="A954" t="str">
        <f>IF(申込一覧表!AD104="","",申込一覧表!BI104)</f>
        <v/>
      </c>
      <c r="B954" t="str">
        <f>申込一覧表!BX104</f>
        <v/>
      </c>
      <c r="C954" t="str">
        <f>申込一覧表!CI104</f>
        <v/>
      </c>
      <c r="D954" t="str">
        <f>申込一覧表!CT104</f>
        <v/>
      </c>
      <c r="E954">
        <v>0</v>
      </c>
      <c r="F954">
        <v>5</v>
      </c>
      <c r="G954" t="str">
        <f>申込一覧表!DF104</f>
        <v>999:99.99</v>
      </c>
    </row>
    <row r="955" spans="1:7">
      <c r="A955" t="str">
        <f>IF(申込一覧表!AD105="","",申込一覧表!BI105)</f>
        <v/>
      </c>
      <c r="B955" t="str">
        <f>申込一覧表!BX105</f>
        <v/>
      </c>
      <c r="C955" t="str">
        <f>申込一覧表!CI105</f>
        <v/>
      </c>
      <c r="D955" t="str">
        <f>申込一覧表!CT105</f>
        <v/>
      </c>
      <c r="E955">
        <v>0</v>
      </c>
      <c r="F955">
        <v>5</v>
      </c>
      <c r="G955" t="str">
        <f>申込一覧表!DF105</f>
        <v>999:99.99</v>
      </c>
    </row>
    <row r="956" spans="1:7">
      <c r="A956" t="str">
        <f>IF(申込一覧表!AD106="","",申込一覧表!BI106)</f>
        <v/>
      </c>
      <c r="B956" t="str">
        <f>申込一覧表!BX106</f>
        <v/>
      </c>
      <c r="C956" t="str">
        <f>申込一覧表!CI106</f>
        <v/>
      </c>
      <c r="D956" t="str">
        <f>申込一覧表!CT106</f>
        <v/>
      </c>
      <c r="E956">
        <v>0</v>
      </c>
      <c r="F956">
        <v>5</v>
      </c>
      <c r="G956" t="str">
        <f>申込一覧表!DF106</f>
        <v>999:99.99</v>
      </c>
    </row>
    <row r="957" spans="1:7">
      <c r="A957" t="str">
        <f>IF(申込一覧表!AD107="","",申込一覧表!BI107)</f>
        <v/>
      </c>
      <c r="B957" t="str">
        <f>申込一覧表!BX107</f>
        <v/>
      </c>
      <c r="C957" t="str">
        <f>申込一覧表!CI107</f>
        <v/>
      </c>
      <c r="D957" t="str">
        <f>申込一覧表!CT107</f>
        <v/>
      </c>
      <c r="E957">
        <v>0</v>
      </c>
      <c r="F957">
        <v>5</v>
      </c>
      <c r="G957" t="str">
        <f>申込一覧表!DF107</f>
        <v>999:99.99</v>
      </c>
    </row>
    <row r="958" spans="1:7">
      <c r="A958" t="str">
        <f>IF(申込一覧表!AD108="","",申込一覧表!BI108)</f>
        <v/>
      </c>
      <c r="B958" t="str">
        <f>申込一覧表!BX108</f>
        <v/>
      </c>
      <c r="C958" t="str">
        <f>申込一覧表!CI108</f>
        <v/>
      </c>
      <c r="D958" t="str">
        <f>申込一覧表!CT108</f>
        <v/>
      </c>
      <c r="E958">
        <v>0</v>
      </c>
      <c r="F958">
        <v>5</v>
      </c>
      <c r="G958" t="str">
        <f>申込一覧表!DF108</f>
        <v>999:99.99</v>
      </c>
    </row>
    <row r="959" spans="1:7">
      <c r="A959" t="str">
        <f>IF(申込一覧表!AD109="","",申込一覧表!BI109)</f>
        <v/>
      </c>
      <c r="B959" t="str">
        <f>申込一覧表!BX109</f>
        <v/>
      </c>
      <c r="C959" t="str">
        <f>申込一覧表!CI109</f>
        <v/>
      </c>
      <c r="D959" t="str">
        <f>申込一覧表!CT109</f>
        <v/>
      </c>
      <c r="E959">
        <v>0</v>
      </c>
      <c r="F959">
        <v>5</v>
      </c>
      <c r="G959" t="str">
        <f>申込一覧表!DF109</f>
        <v>999:99.99</v>
      </c>
    </row>
    <row r="960" spans="1:7">
      <c r="A960" t="str">
        <f>IF(申込一覧表!AD110="","",申込一覧表!BI110)</f>
        <v/>
      </c>
      <c r="B960" t="str">
        <f>申込一覧表!BX110</f>
        <v/>
      </c>
      <c r="C960" t="str">
        <f>申込一覧表!CI110</f>
        <v/>
      </c>
      <c r="D960" t="str">
        <f>申込一覧表!CT110</f>
        <v/>
      </c>
      <c r="E960">
        <v>0</v>
      </c>
      <c r="F960">
        <v>5</v>
      </c>
      <c r="G960" t="str">
        <f>申込一覧表!DF110</f>
        <v>999:99.99</v>
      </c>
    </row>
    <row r="961" spans="1:7">
      <c r="A961" t="str">
        <f>IF(申込一覧表!AD111="","",申込一覧表!BI111)</f>
        <v/>
      </c>
      <c r="B961" t="str">
        <f>申込一覧表!BX111</f>
        <v/>
      </c>
      <c r="C961" t="str">
        <f>申込一覧表!CI111</f>
        <v/>
      </c>
      <c r="D961" t="str">
        <f>申込一覧表!CT111</f>
        <v/>
      </c>
      <c r="E961">
        <v>0</v>
      </c>
      <c r="F961">
        <v>5</v>
      </c>
      <c r="G961" t="str">
        <f>申込一覧表!DF111</f>
        <v>999:99.99</v>
      </c>
    </row>
    <row r="962" spans="1:7">
      <c r="A962" t="str">
        <f>IF(申込一覧表!AD112="","",申込一覧表!BI112)</f>
        <v/>
      </c>
      <c r="B962" t="str">
        <f>申込一覧表!BX112</f>
        <v/>
      </c>
      <c r="C962" t="str">
        <f>申込一覧表!CI112</f>
        <v/>
      </c>
      <c r="D962" t="str">
        <f>申込一覧表!CT112</f>
        <v/>
      </c>
      <c r="E962">
        <v>0</v>
      </c>
      <c r="F962">
        <v>5</v>
      </c>
      <c r="G962" t="str">
        <f>申込一覧表!DF112</f>
        <v>999:99.99</v>
      </c>
    </row>
    <row r="963" spans="1:7">
      <c r="A963" t="str">
        <f>IF(申込一覧表!AD113="","",申込一覧表!BI113)</f>
        <v/>
      </c>
      <c r="B963" t="str">
        <f>申込一覧表!BX113</f>
        <v/>
      </c>
      <c r="C963" t="str">
        <f>申込一覧表!CI113</f>
        <v/>
      </c>
      <c r="D963" t="str">
        <f>申込一覧表!CT113</f>
        <v/>
      </c>
      <c r="E963">
        <v>0</v>
      </c>
      <c r="F963">
        <v>5</v>
      </c>
      <c r="G963" t="str">
        <f>申込一覧表!DF113</f>
        <v>999:99.99</v>
      </c>
    </row>
    <row r="964" spans="1:7">
      <c r="A964" t="str">
        <f>IF(申込一覧表!AD114="","",申込一覧表!BI114)</f>
        <v/>
      </c>
      <c r="B964" t="str">
        <f>申込一覧表!BX114</f>
        <v/>
      </c>
      <c r="C964" t="str">
        <f>申込一覧表!CI114</f>
        <v/>
      </c>
      <c r="D964" t="str">
        <f>申込一覧表!CT114</f>
        <v/>
      </c>
      <c r="E964">
        <v>0</v>
      </c>
      <c r="F964">
        <v>5</v>
      </c>
      <c r="G964" t="str">
        <f>申込一覧表!DF114</f>
        <v>999:99.99</v>
      </c>
    </row>
    <row r="965" spans="1:7">
      <c r="A965" t="str">
        <f>IF(申込一覧表!AD115="","",申込一覧表!BI115)</f>
        <v/>
      </c>
      <c r="B965" t="str">
        <f>申込一覧表!BX115</f>
        <v/>
      </c>
      <c r="C965" t="str">
        <f>申込一覧表!CI115</f>
        <v/>
      </c>
      <c r="D965" t="str">
        <f>申込一覧表!CT115</f>
        <v/>
      </c>
      <c r="E965">
        <v>0</v>
      </c>
      <c r="F965">
        <v>5</v>
      </c>
      <c r="G965" t="str">
        <f>申込一覧表!DF115</f>
        <v>999:99.99</v>
      </c>
    </row>
    <row r="966" spans="1:7">
      <c r="A966" t="str">
        <f>IF(申込一覧表!AD116="","",申込一覧表!BI116)</f>
        <v/>
      </c>
      <c r="B966" t="str">
        <f>申込一覧表!BX116</f>
        <v/>
      </c>
      <c r="C966" t="str">
        <f>申込一覧表!CI116</f>
        <v/>
      </c>
      <c r="D966" t="str">
        <f>申込一覧表!CT116</f>
        <v/>
      </c>
      <c r="E966">
        <v>0</v>
      </c>
      <c r="F966">
        <v>5</v>
      </c>
      <c r="G966" t="str">
        <f>申込一覧表!DF116</f>
        <v>999:99.99</v>
      </c>
    </row>
    <row r="967" spans="1:7">
      <c r="A967" t="str">
        <f>IF(申込一覧表!AD117="","",申込一覧表!BI117)</f>
        <v/>
      </c>
      <c r="B967" t="str">
        <f>申込一覧表!BX117</f>
        <v/>
      </c>
      <c r="C967" t="str">
        <f>申込一覧表!CI117</f>
        <v/>
      </c>
      <c r="D967" t="str">
        <f>申込一覧表!CT117</f>
        <v/>
      </c>
      <c r="E967">
        <v>0</v>
      </c>
      <c r="F967">
        <v>5</v>
      </c>
      <c r="G967" t="str">
        <f>申込一覧表!DF117</f>
        <v>999:99.99</v>
      </c>
    </row>
    <row r="968" spans="1:7">
      <c r="A968" t="str">
        <f>IF(申込一覧表!AD118="","",申込一覧表!BI118)</f>
        <v/>
      </c>
      <c r="B968" t="str">
        <f>申込一覧表!BX118</f>
        <v/>
      </c>
      <c r="C968" t="str">
        <f>申込一覧表!CI118</f>
        <v/>
      </c>
      <c r="D968" t="str">
        <f>申込一覧表!CT118</f>
        <v/>
      </c>
      <c r="E968">
        <v>0</v>
      </c>
      <c r="F968">
        <v>5</v>
      </c>
      <c r="G968" t="str">
        <f>申込一覧表!DF118</f>
        <v>999:99.99</v>
      </c>
    </row>
    <row r="969" spans="1:7">
      <c r="A969" t="str">
        <f>IF(申込一覧表!AD119="","",申込一覧表!BI119)</f>
        <v/>
      </c>
      <c r="B969" t="str">
        <f>申込一覧表!BX119</f>
        <v/>
      </c>
      <c r="C969" t="str">
        <f>申込一覧表!CI119</f>
        <v/>
      </c>
      <c r="D969" t="str">
        <f>申込一覧表!CT119</f>
        <v/>
      </c>
      <c r="E969">
        <v>0</v>
      </c>
      <c r="F969">
        <v>5</v>
      </c>
      <c r="G969" t="str">
        <f>申込一覧表!DF119</f>
        <v>999:99.99</v>
      </c>
    </row>
    <row r="970" spans="1:7">
      <c r="A970" t="str">
        <f>IF(申込一覧表!AD120="","",申込一覧表!BI120)</f>
        <v/>
      </c>
      <c r="B970" t="str">
        <f>申込一覧表!BX120</f>
        <v/>
      </c>
      <c r="C970" t="str">
        <f>申込一覧表!CI120</f>
        <v/>
      </c>
      <c r="D970" t="str">
        <f>申込一覧表!CT120</f>
        <v/>
      </c>
      <c r="E970">
        <v>0</v>
      </c>
      <c r="F970">
        <v>5</v>
      </c>
      <c r="G970" t="str">
        <f>申込一覧表!DF120</f>
        <v>999:99.99</v>
      </c>
    </row>
    <row r="971" spans="1:7">
      <c r="A971" t="str">
        <f>IF(申込一覧表!AD121="","",申込一覧表!BI121)</f>
        <v/>
      </c>
      <c r="B971" t="str">
        <f>申込一覧表!BX121</f>
        <v/>
      </c>
      <c r="C971" t="str">
        <f>申込一覧表!CI121</f>
        <v/>
      </c>
      <c r="D971" t="str">
        <f>申込一覧表!CT121</f>
        <v/>
      </c>
      <c r="E971">
        <v>0</v>
      </c>
      <c r="F971">
        <v>5</v>
      </c>
      <c r="G971" t="str">
        <f>申込一覧表!DF121</f>
        <v>999:99.99</v>
      </c>
    </row>
    <row r="972" spans="1:7">
      <c r="A972" t="str">
        <f>IF(申込一覧表!AD122="","",申込一覧表!BI122)</f>
        <v/>
      </c>
      <c r="B972" t="str">
        <f>申込一覧表!BX122</f>
        <v/>
      </c>
      <c r="C972" t="str">
        <f>申込一覧表!CI122</f>
        <v/>
      </c>
      <c r="D972" t="str">
        <f>申込一覧表!CT122</f>
        <v/>
      </c>
      <c r="E972">
        <v>0</v>
      </c>
      <c r="F972">
        <v>5</v>
      </c>
      <c r="G972" t="str">
        <f>申込一覧表!DF122</f>
        <v>999:99.99</v>
      </c>
    </row>
    <row r="973" spans="1:7">
      <c r="A973" t="str">
        <f>IF(申込一覧表!AD123="","",申込一覧表!BI123)</f>
        <v/>
      </c>
      <c r="B973" t="str">
        <f>申込一覧表!BX123</f>
        <v/>
      </c>
      <c r="C973" t="str">
        <f>申込一覧表!CI123</f>
        <v/>
      </c>
      <c r="D973" t="str">
        <f>申込一覧表!CT123</f>
        <v/>
      </c>
      <c r="E973">
        <v>0</v>
      </c>
      <c r="F973">
        <v>5</v>
      </c>
      <c r="G973" t="str">
        <f>申込一覧表!DF123</f>
        <v>999:99.99</v>
      </c>
    </row>
    <row r="974" spans="1:7">
      <c r="A974" t="str">
        <f>IF(申込一覧表!AD124="","",申込一覧表!BI124)</f>
        <v/>
      </c>
      <c r="B974" t="str">
        <f>申込一覧表!BX124</f>
        <v/>
      </c>
      <c r="C974" t="str">
        <f>申込一覧表!CI124</f>
        <v/>
      </c>
      <c r="D974" t="str">
        <f>申込一覧表!CT124</f>
        <v/>
      </c>
      <c r="E974">
        <v>0</v>
      </c>
      <c r="F974">
        <v>5</v>
      </c>
      <c r="G974" t="str">
        <f>申込一覧表!DF124</f>
        <v>999:99.99</v>
      </c>
    </row>
    <row r="975" spans="1:7">
      <c r="A975" t="str">
        <f>IF(申込一覧表!AD125="","",申込一覧表!BI125)</f>
        <v/>
      </c>
      <c r="B975" t="str">
        <f>申込一覧表!BX125</f>
        <v/>
      </c>
      <c r="C975" t="str">
        <f>申込一覧表!CI125</f>
        <v/>
      </c>
      <c r="D975" t="str">
        <f>申込一覧表!CT125</f>
        <v/>
      </c>
      <c r="E975">
        <v>0</v>
      </c>
      <c r="F975">
        <v>5</v>
      </c>
      <c r="G975" t="str">
        <f>申込一覧表!DF125</f>
        <v>999:99.99</v>
      </c>
    </row>
    <row r="976" spans="1:7">
      <c r="A976" t="str">
        <f>IF(申込一覧表!AD126="","",申込一覧表!BI126)</f>
        <v/>
      </c>
      <c r="B976" t="str">
        <f>申込一覧表!BX126</f>
        <v/>
      </c>
      <c r="C976" t="str">
        <f>申込一覧表!CI126</f>
        <v/>
      </c>
      <c r="D976" t="str">
        <f>申込一覧表!CT126</f>
        <v/>
      </c>
      <c r="E976">
        <v>0</v>
      </c>
      <c r="F976">
        <v>5</v>
      </c>
      <c r="G976" t="str">
        <f>申込一覧表!DF126</f>
        <v>999:99.99</v>
      </c>
    </row>
    <row r="977" spans="1:7">
      <c r="A977" s="118" t="str">
        <f>IF(申込一覧表!AD127="","",申込一覧表!BI127)</f>
        <v/>
      </c>
      <c r="B977" s="118" t="str">
        <f>申込一覧表!BX127</f>
        <v/>
      </c>
      <c r="C977" s="118" t="str">
        <f>申込一覧表!CI127</f>
        <v/>
      </c>
      <c r="D977" t="str">
        <f>申込一覧表!CT127</f>
        <v/>
      </c>
      <c r="E977" s="118">
        <v>0</v>
      </c>
      <c r="F977" s="118">
        <v>5</v>
      </c>
      <c r="G977" s="118" t="str">
        <f>申込一覧表!DF127</f>
        <v>999:99.99</v>
      </c>
    </row>
    <row r="978" spans="1:7">
      <c r="A978" t="str">
        <f>IF(申込一覧表!AG6="","",申込一覧表!BI6)</f>
        <v/>
      </c>
      <c r="B978" s="24" t="str">
        <f>申込一覧表!BY6</f>
        <v/>
      </c>
      <c r="C978" s="24" t="str">
        <f>申込一覧表!CJ6</f>
        <v/>
      </c>
      <c r="D978" s="24" t="str">
        <f>申込一覧表!CU6</f>
        <v/>
      </c>
      <c r="E978">
        <v>0</v>
      </c>
      <c r="F978">
        <v>0</v>
      </c>
      <c r="G978" t="str">
        <f>申込一覧表!DG6</f>
        <v>999:99.99</v>
      </c>
    </row>
    <row r="979" spans="1:7">
      <c r="A979" t="str">
        <f>IF(申込一覧表!AG7="","",申込一覧表!BI7)</f>
        <v/>
      </c>
      <c r="B979" t="str">
        <f>申込一覧表!BY7</f>
        <v/>
      </c>
      <c r="C979" t="str">
        <f>申込一覧表!CJ7</f>
        <v/>
      </c>
      <c r="D979" t="str">
        <f>申込一覧表!CU7</f>
        <v/>
      </c>
      <c r="E979">
        <v>0</v>
      </c>
      <c r="F979">
        <v>0</v>
      </c>
      <c r="G979" t="str">
        <f>申込一覧表!DG7</f>
        <v>999:99.99</v>
      </c>
    </row>
    <row r="980" spans="1:7">
      <c r="A980" t="str">
        <f>IF(申込一覧表!AG8="","",申込一覧表!BI8)</f>
        <v/>
      </c>
      <c r="B980" t="str">
        <f>申込一覧表!BY8</f>
        <v/>
      </c>
      <c r="C980" t="str">
        <f>申込一覧表!CJ8</f>
        <v/>
      </c>
      <c r="D980" t="str">
        <f>申込一覧表!CU8</f>
        <v/>
      </c>
      <c r="E980">
        <v>0</v>
      </c>
      <c r="F980">
        <v>0</v>
      </c>
      <c r="G980" t="str">
        <f>申込一覧表!DG8</f>
        <v>999:99.99</v>
      </c>
    </row>
    <row r="981" spans="1:7">
      <c r="A981" t="str">
        <f>IF(申込一覧表!AG9="","",申込一覧表!BI9)</f>
        <v/>
      </c>
      <c r="B981" t="str">
        <f>申込一覧表!BY9</f>
        <v/>
      </c>
      <c r="C981" t="str">
        <f>申込一覧表!CJ9</f>
        <v/>
      </c>
      <c r="D981" t="str">
        <f>申込一覧表!CU9</f>
        <v/>
      </c>
      <c r="E981">
        <v>0</v>
      </c>
      <c r="F981">
        <v>0</v>
      </c>
      <c r="G981" t="str">
        <f>申込一覧表!DG9</f>
        <v>999:99.99</v>
      </c>
    </row>
    <row r="982" spans="1:7">
      <c r="A982" t="str">
        <f>IF(申込一覧表!AG10="","",申込一覧表!BI10)</f>
        <v/>
      </c>
      <c r="B982" t="str">
        <f>申込一覧表!BY10</f>
        <v/>
      </c>
      <c r="C982" t="str">
        <f>申込一覧表!CJ10</f>
        <v/>
      </c>
      <c r="D982" t="str">
        <f>申込一覧表!CU10</f>
        <v/>
      </c>
      <c r="E982">
        <v>0</v>
      </c>
      <c r="F982">
        <v>0</v>
      </c>
      <c r="G982" t="str">
        <f>申込一覧表!DG10</f>
        <v>999:99.99</v>
      </c>
    </row>
    <row r="983" spans="1:7">
      <c r="A983" t="str">
        <f>IF(申込一覧表!AG11="","",申込一覧表!BI11)</f>
        <v/>
      </c>
      <c r="B983" t="str">
        <f>申込一覧表!BY11</f>
        <v/>
      </c>
      <c r="C983" t="str">
        <f>申込一覧表!CJ11</f>
        <v/>
      </c>
      <c r="D983" t="str">
        <f>申込一覧表!CU11</f>
        <v/>
      </c>
      <c r="E983">
        <v>0</v>
      </c>
      <c r="F983">
        <v>0</v>
      </c>
      <c r="G983" t="str">
        <f>申込一覧表!DG11</f>
        <v>999:99.99</v>
      </c>
    </row>
    <row r="984" spans="1:7">
      <c r="A984" t="str">
        <f>IF(申込一覧表!AG12="","",申込一覧表!BI12)</f>
        <v/>
      </c>
      <c r="B984" t="str">
        <f>申込一覧表!BY12</f>
        <v/>
      </c>
      <c r="C984" t="str">
        <f>申込一覧表!CJ12</f>
        <v/>
      </c>
      <c r="D984" t="str">
        <f>申込一覧表!CU12</f>
        <v/>
      </c>
      <c r="E984">
        <v>0</v>
      </c>
      <c r="F984">
        <v>0</v>
      </c>
      <c r="G984" t="str">
        <f>申込一覧表!DG12</f>
        <v>999:99.99</v>
      </c>
    </row>
    <row r="985" spans="1:7">
      <c r="A985" t="str">
        <f>IF(申込一覧表!AG13="","",申込一覧表!BI13)</f>
        <v/>
      </c>
      <c r="B985" t="str">
        <f>申込一覧表!BY13</f>
        <v/>
      </c>
      <c r="C985" t="str">
        <f>申込一覧表!CJ13</f>
        <v/>
      </c>
      <c r="D985" t="str">
        <f>申込一覧表!CU13</f>
        <v/>
      </c>
      <c r="E985">
        <v>0</v>
      </c>
      <c r="F985">
        <v>0</v>
      </c>
      <c r="G985" t="str">
        <f>申込一覧表!DG13</f>
        <v>999:99.99</v>
      </c>
    </row>
    <row r="986" spans="1:7">
      <c r="A986" t="str">
        <f>IF(申込一覧表!AG14="","",申込一覧表!BI14)</f>
        <v/>
      </c>
      <c r="B986" t="str">
        <f>申込一覧表!BY14</f>
        <v/>
      </c>
      <c r="C986" t="str">
        <f>申込一覧表!CJ14</f>
        <v/>
      </c>
      <c r="D986" t="str">
        <f>申込一覧表!CU14</f>
        <v/>
      </c>
      <c r="E986">
        <v>0</v>
      </c>
      <c r="F986">
        <v>0</v>
      </c>
      <c r="G986" t="str">
        <f>申込一覧表!DG14</f>
        <v>999:99.99</v>
      </c>
    </row>
    <row r="987" spans="1:7">
      <c r="A987" t="str">
        <f>IF(申込一覧表!AG15="","",申込一覧表!BI15)</f>
        <v/>
      </c>
      <c r="B987" t="str">
        <f>申込一覧表!BY15</f>
        <v/>
      </c>
      <c r="C987" t="str">
        <f>申込一覧表!CJ15</f>
        <v/>
      </c>
      <c r="D987" t="str">
        <f>申込一覧表!CU15</f>
        <v/>
      </c>
      <c r="E987">
        <v>0</v>
      </c>
      <c r="F987">
        <v>0</v>
      </c>
      <c r="G987" t="str">
        <f>申込一覧表!DG15</f>
        <v>999:99.99</v>
      </c>
    </row>
    <row r="988" spans="1:7">
      <c r="A988" t="str">
        <f>IF(申込一覧表!AG16="","",申込一覧表!BI16)</f>
        <v/>
      </c>
      <c r="B988" t="str">
        <f>申込一覧表!BY16</f>
        <v/>
      </c>
      <c r="C988" t="str">
        <f>申込一覧表!CJ16</f>
        <v/>
      </c>
      <c r="D988" t="str">
        <f>申込一覧表!CU16</f>
        <v/>
      </c>
      <c r="E988">
        <v>0</v>
      </c>
      <c r="F988">
        <v>0</v>
      </c>
      <c r="G988" t="str">
        <f>申込一覧表!DG16</f>
        <v>999:99.99</v>
      </c>
    </row>
    <row r="989" spans="1:7">
      <c r="A989" t="str">
        <f>IF(申込一覧表!AG17="","",申込一覧表!BI17)</f>
        <v/>
      </c>
      <c r="B989" t="str">
        <f>申込一覧表!BY17</f>
        <v/>
      </c>
      <c r="C989" t="str">
        <f>申込一覧表!CJ17</f>
        <v/>
      </c>
      <c r="D989" t="str">
        <f>申込一覧表!CU17</f>
        <v/>
      </c>
      <c r="E989">
        <v>0</v>
      </c>
      <c r="F989">
        <v>0</v>
      </c>
      <c r="G989" t="str">
        <f>申込一覧表!DG17</f>
        <v>999:99.99</v>
      </c>
    </row>
    <row r="990" spans="1:7">
      <c r="A990" t="str">
        <f>IF(申込一覧表!AG18="","",申込一覧表!BI18)</f>
        <v/>
      </c>
      <c r="B990" t="str">
        <f>申込一覧表!BY18</f>
        <v/>
      </c>
      <c r="C990" t="str">
        <f>申込一覧表!CJ18</f>
        <v/>
      </c>
      <c r="D990" t="str">
        <f>申込一覧表!CU18</f>
        <v/>
      </c>
      <c r="E990">
        <v>0</v>
      </c>
      <c r="F990">
        <v>0</v>
      </c>
      <c r="G990" t="str">
        <f>申込一覧表!DG18</f>
        <v>999:99.99</v>
      </c>
    </row>
    <row r="991" spans="1:7">
      <c r="A991" t="str">
        <f>IF(申込一覧表!AG19="","",申込一覧表!BI19)</f>
        <v/>
      </c>
      <c r="B991" t="str">
        <f>申込一覧表!BY19</f>
        <v/>
      </c>
      <c r="C991" t="str">
        <f>申込一覧表!CJ19</f>
        <v/>
      </c>
      <c r="D991" t="str">
        <f>申込一覧表!CU19</f>
        <v/>
      </c>
      <c r="E991">
        <v>0</v>
      </c>
      <c r="F991">
        <v>0</v>
      </c>
      <c r="G991" t="str">
        <f>申込一覧表!DG19</f>
        <v>999:99.99</v>
      </c>
    </row>
    <row r="992" spans="1:7">
      <c r="A992" t="str">
        <f>IF(申込一覧表!AG20="","",申込一覧表!BI20)</f>
        <v/>
      </c>
      <c r="B992" t="str">
        <f>申込一覧表!BY20</f>
        <v/>
      </c>
      <c r="C992" t="str">
        <f>申込一覧表!CJ20</f>
        <v/>
      </c>
      <c r="D992" t="str">
        <f>申込一覧表!CU20</f>
        <v/>
      </c>
      <c r="E992">
        <v>0</v>
      </c>
      <c r="F992">
        <v>0</v>
      </c>
      <c r="G992" t="str">
        <f>申込一覧表!DG20</f>
        <v>999:99.99</v>
      </c>
    </row>
    <row r="993" spans="1:7">
      <c r="A993" t="str">
        <f>IF(申込一覧表!AG21="","",申込一覧表!BI21)</f>
        <v/>
      </c>
      <c r="B993" t="str">
        <f>申込一覧表!BY21</f>
        <v/>
      </c>
      <c r="C993" t="str">
        <f>申込一覧表!CJ21</f>
        <v/>
      </c>
      <c r="D993" t="str">
        <f>申込一覧表!CU21</f>
        <v/>
      </c>
      <c r="E993">
        <v>0</v>
      </c>
      <c r="F993">
        <v>0</v>
      </c>
      <c r="G993" t="str">
        <f>申込一覧表!DG21</f>
        <v>999:99.99</v>
      </c>
    </row>
    <row r="994" spans="1:7">
      <c r="A994" t="str">
        <f>IF(申込一覧表!AG22="","",申込一覧表!BI22)</f>
        <v/>
      </c>
      <c r="B994" t="str">
        <f>申込一覧表!BY22</f>
        <v/>
      </c>
      <c r="C994" t="str">
        <f>申込一覧表!CJ22</f>
        <v/>
      </c>
      <c r="D994" t="str">
        <f>申込一覧表!CU22</f>
        <v/>
      </c>
      <c r="E994">
        <v>0</v>
      </c>
      <c r="F994">
        <v>0</v>
      </c>
      <c r="G994" t="str">
        <f>申込一覧表!DG22</f>
        <v>999:99.99</v>
      </c>
    </row>
    <row r="995" spans="1:7">
      <c r="A995" t="str">
        <f>IF(申込一覧表!AG23="","",申込一覧表!BI23)</f>
        <v/>
      </c>
      <c r="B995" t="str">
        <f>申込一覧表!BY23</f>
        <v/>
      </c>
      <c r="C995" t="str">
        <f>申込一覧表!CJ23</f>
        <v/>
      </c>
      <c r="D995" t="str">
        <f>申込一覧表!CU23</f>
        <v/>
      </c>
      <c r="E995">
        <v>0</v>
      </c>
      <c r="F995">
        <v>0</v>
      </c>
      <c r="G995" t="str">
        <f>申込一覧表!DG23</f>
        <v>999:99.99</v>
      </c>
    </row>
    <row r="996" spans="1:7">
      <c r="A996" t="str">
        <f>IF(申込一覧表!AG24="","",申込一覧表!BI24)</f>
        <v/>
      </c>
      <c r="B996" t="str">
        <f>申込一覧表!BY24</f>
        <v/>
      </c>
      <c r="C996" t="str">
        <f>申込一覧表!CJ24</f>
        <v/>
      </c>
      <c r="D996" t="str">
        <f>申込一覧表!CU24</f>
        <v/>
      </c>
      <c r="E996">
        <v>0</v>
      </c>
      <c r="F996">
        <v>0</v>
      </c>
      <c r="G996" t="str">
        <f>申込一覧表!DG24</f>
        <v>999:99.99</v>
      </c>
    </row>
    <row r="997" spans="1:7">
      <c r="A997" t="str">
        <f>IF(申込一覧表!AG25="","",申込一覧表!BI25)</f>
        <v/>
      </c>
      <c r="B997" t="str">
        <f>申込一覧表!BY25</f>
        <v/>
      </c>
      <c r="C997" t="str">
        <f>申込一覧表!CJ25</f>
        <v/>
      </c>
      <c r="D997" t="str">
        <f>申込一覧表!CU25</f>
        <v/>
      </c>
      <c r="E997">
        <v>0</v>
      </c>
      <c r="F997">
        <v>0</v>
      </c>
      <c r="G997" t="str">
        <f>申込一覧表!DG25</f>
        <v>999:99.99</v>
      </c>
    </row>
    <row r="998" spans="1:7">
      <c r="A998" t="str">
        <f>IF(申込一覧表!AG26="","",申込一覧表!BI26)</f>
        <v/>
      </c>
      <c r="B998" t="str">
        <f>申込一覧表!BY26</f>
        <v/>
      </c>
      <c r="C998" t="str">
        <f>申込一覧表!CJ26</f>
        <v/>
      </c>
      <c r="D998" t="str">
        <f>申込一覧表!CU26</f>
        <v/>
      </c>
      <c r="E998">
        <v>0</v>
      </c>
      <c r="F998">
        <v>0</v>
      </c>
      <c r="G998" t="str">
        <f>申込一覧表!DG26</f>
        <v>999:99.99</v>
      </c>
    </row>
    <row r="999" spans="1:7">
      <c r="A999" t="str">
        <f>IF(申込一覧表!AG27="","",申込一覧表!BI27)</f>
        <v/>
      </c>
      <c r="B999" t="str">
        <f>申込一覧表!BY27</f>
        <v/>
      </c>
      <c r="C999" t="str">
        <f>申込一覧表!CJ27</f>
        <v/>
      </c>
      <c r="D999" t="str">
        <f>申込一覧表!CU27</f>
        <v/>
      </c>
      <c r="E999">
        <v>0</v>
      </c>
      <c r="F999">
        <v>0</v>
      </c>
      <c r="G999" t="str">
        <f>申込一覧表!DG27</f>
        <v>999:99.99</v>
      </c>
    </row>
    <row r="1000" spans="1:7">
      <c r="A1000" t="str">
        <f>IF(申込一覧表!AG28="","",申込一覧表!BI28)</f>
        <v/>
      </c>
      <c r="B1000" t="str">
        <f>申込一覧表!BY28</f>
        <v/>
      </c>
      <c r="C1000" t="str">
        <f>申込一覧表!CJ28</f>
        <v/>
      </c>
      <c r="D1000" t="str">
        <f>申込一覧表!CU28</f>
        <v/>
      </c>
      <c r="E1000">
        <v>0</v>
      </c>
      <c r="F1000">
        <v>0</v>
      </c>
      <c r="G1000" t="str">
        <f>申込一覧表!DG28</f>
        <v>999:99.99</v>
      </c>
    </row>
    <row r="1001" spans="1:7">
      <c r="A1001" t="str">
        <f>IF(申込一覧表!AG29="","",申込一覧表!BI29)</f>
        <v/>
      </c>
      <c r="B1001" t="str">
        <f>申込一覧表!BY29</f>
        <v/>
      </c>
      <c r="C1001" t="str">
        <f>申込一覧表!CJ29</f>
        <v/>
      </c>
      <c r="D1001" t="str">
        <f>申込一覧表!CU29</f>
        <v/>
      </c>
      <c r="E1001">
        <v>0</v>
      </c>
      <c r="F1001">
        <v>0</v>
      </c>
      <c r="G1001" t="str">
        <f>申込一覧表!DG29</f>
        <v>999:99.99</v>
      </c>
    </row>
    <row r="1002" spans="1:7">
      <c r="A1002" t="str">
        <f>IF(申込一覧表!AG30="","",申込一覧表!BI30)</f>
        <v/>
      </c>
      <c r="B1002" t="str">
        <f>申込一覧表!BY30</f>
        <v/>
      </c>
      <c r="C1002" t="str">
        <f>申込一覧表!CJ30</f>
        <v/>
      </c>
      <c r="D1002" t="str">
        <f>申込一覧表!CU30</f>
        <v/>
      </c>
      <c r="E1002">
        <v>0</v>
      </c>
      <c r="F1002">
        <v>0</v>
      </c>
      <c r="G1002" t="str">
        <f>申込一覧表!DG30</f>
        <v>999:99.99</v>
      </c>
    </row>
    <row r="1003" spans="1:7">
      <c r="A1003" t="str">
        <f>IF(申込一覧表!AG31="","",申込一覧表!BI31)</f>
        <v/>
      </c>
      <c r="B1003" t="str">
        <f>申込一覧表!BY31</f>
        <v/>
      </c>
      <c r="C1003" t="str">
        <f>申込一覧表!CJ31</f>
        <v/>
      </c>
      <c r="D1003" t="str">
        <f>申込一覧表!CU31</f>
        <v/>
      </c>
      <c r="E1003">
        <v>0</v>
      </c>
      <c r="F1003">
        <v>0</v>
      </c>
      <c r="G1003" t="str">
        <f>申込一覧表!DG31</f>
        <v>999:99.99</v>
      </c>
    </row>
    <row r="1004" spans="1:7">
      <c r="A1004" t="str">
        <f>IF(申込一覧表!AG32="","",申込一覧表!BI32)</f>
        <v/>
      </c>
      <c r="B1004" t="str">
        <f>申込一覧表!BY32</f>
        <v/>
      </c>
      <c r="C1004" t="str">
        <f>申込一覧表!CJ32</f>
        <v/>
      </c>
      <c r="D1004" t="str">
        <f>申込一覧表!CU32</f>
        <v/>
      </c>
      <c r="E1004">
        <v>0</v>
      </c>
      <c r="F1004">
        <v>0</v>
      </c>
      <c r="G1004" t="str">
        <f>申込一覧表!DG32</f>
        <v>999:99.99</v>
      </c>
    </row>
    <row r="1005" spans="1:7">
      <c r="A1005" t="str">
        <f>IF(申込一覧表!AG33="","",申込一覧表!BI33)</f>
        <v/>
      </c>
      <c r="B1005" t="str">
        <f>申込一覧表!BY33</f>
        <v/>
      </c>
      <c r="C1005" t="str">
        <f>申込一覧表!CJ33</f>
        <v/>
      </c>
      <c r="D1005" t="str">
        <f>申込一覧表!CU33</f>
        <v/>
      </c>
      <c r="E1005">
        <v>0</v>
      </c>
      <c r="F1005">
        <v>0</v>
      </c>
      <c r="G1005" t="str">
        <f>申込一覧表!DG33</f>
        <v>999:99.99</v>
      </c>
    </row>
    <row r="1006" spans="1:7">
      <c r="A1006" t="str">
        <f>IF(申込一覧表!AG34="","",申込一覧表!BI34)</f>
        <v/>
      </c>
      <c r="B1006" t="str">
        <f>申込一覧表!BY34</f>
        <v/>
      </c>
      <c r="C1006" t="str">
        <f>申込一覧表!CJ34</f>
        <v/>
      </c>
      <c r="D1006" t="str">
        <f>申込一覧表!CU34</f>
        <v/>
      </c>
      <c r="E1006">
        <v>0</v>
      </c>
      <c r="F1006">
        <v>0</v>
      </c>
      <c r="G1006" t="str">
        <f>申込一覧表!DG34</f>
        <v>999:99.99</v>
      </c>
    </row>
    <row r="1007" spans="1:7">
      <c r="A1007" t="str">
        <f>IF(申込一覧表!AG35="","",申込一覧表!BI35)</f>
        <v/>
      </c>
      <c r="B1007" t="str">
        <f>申込一覧表!BY35</f>
        <v/>
      </c>
      <c r="C1007" t="str">
        <f>申込一覧表!CJ35</f>
        <v/>
      </c>
      <c r="D1007" t="str">
        <f>申込一覧表!CU35</f>
        <v/>
      </c>
      <c r="E1007">
        <v>0</v>
      </c>
      <c r="F1007">
        <v>0</v>
      </c>
      <c r="G1007" t="str">
        <f>申込一覧表!DG35</f>
        <v>999:99.99</v>
      </c>
    </row>
    <row r="1008" spans="1:7">
      <c r="A1008" t="str">
        <f>IF(申込一覧表!AG36="","",申込一覧表!BI36)</f>
        <v/>
      </c>
      <c r="B1008" t="str">
        <f>申込一覧表!BY36</f>
        <v/>
      </c>
      <c r="C1008" t="str">
        <f>申込一覧表!CJ36</f>
        <v/>
      </c>
      <c r="D1008" t="str">
        <f>申込一覧表!CU36</f>
        <v/>
      </c>
      <c r="E1008">
        <v>0</v>
      </c>
      <c r="F1008">
        <v>0</v>
      </c>
      <c r="G1008" t="str">
        <f>申込一覧表!DG36</f>
        <v>999:99.99</v>
      </c>
    </row>
    <row r="1009" spans="1:7">
      <c r="A1009" t="str">
        <f>IF(申込一覧表!AG37="","",申込一覧表!BI37)</f>
        <v/>
      </c>
      <c r="B1009" t="str">
        <f>申込一覧表!BY37</f>
        <v/>
      </c>
      <c r="C1009" t="str">
        <f>申込一覧表!CJ37</f>
        <v/>
      </c>
      <c r="D1009" t="str">
        <f>申込一覧表!CU37</f>
        <v/>
      </c>
      <c r="E1009">
        <v>0</v>
      </c>
      <c r="F1009">
        <v>0</v>
      </c>
      <c r="G1009" t="str">
        <f>申込一覧表!DG37</f>
        <v>999:99.99</v>
      </c>
    </row>
    <row r="1010" spans="1:7">
      <c r="A1010" t="str">
        <f>IF(申込一覧表!AG38="","",申込一覧表!BI38)</f>
        <v/>
      </c>
      <c r="B1010" t="str">
        <f>申込一覧表!BY38</f>
        <v/>
      </c>
      <c r="C1010" t="str">
        <f>申込一覧表!CJ38</f>
        <v/>
      </c>
      <c r="D1010" t="str">
        <f>申込一覧表!CU38</f>
        <v/>
      </c>
      <c r="E1010">
        <v>0</v>
      </c>
      <c r="F1010">
        <v>0</v>
      </c>
      <c r="G1010" t="str">
        <f>申込一覧表!DG38</f>
        <v>999:99.99</v>
      </c>
    </row>
    <row r="1011" spans="1:7">
      <c r="A1011" t="str">
        <f>IF(申込一覧表!AG39="","",申込一覧表!BI39)</f>
        <v/>
      </c>
      <c r="B1011" t="str">
        <f>申込一覧表!BY39</f>
        <v/>
      </c>
      <c r="C1011" t="str">
        <f>申込一覧表!CJ39</f>
        <v/>
      </c>
      <c r="D1011" t="str">
        <f>申込一覧表!CU39</f>
        <v/>
      </c>
      <c r="E1011">
        <v>0</v>
      </c>
      <c r="F1011">
        <v>0</v>
      </c>
      <c r="G1011" t="str">
        <f>申込一覧表!DG39</f>
        <v>999:99.99</v>
      </c>
    </row>
    <row r="1012" spans="1:7">
      <c r="A1012" t="str">
        <f>IF(申込一覧表!AG40="","",申込一覧表!BI40)</f>
        <v/>
      </c>
      <c r="B1012" t="str">
        <f>申込一覧表!BY40</f>
        <v/>
      </c>
      <c r="C1012" t="str">
        <f>申込一覧表!CJ40</f>
        <v/>
      </c>
      <c r="D1012" t="str">
        <f>申込一覧表!CU40</f>
        <v/>
      </c>
      <c r="E1012">
        <v>0</v>
      </c>
      <c r="F1012">
        <v>0</v>
      </c>
      <c r="G1012" t="str">
        <f>申込一覧表!DG40</f>
        <v>999:99.99</v>
      </c>
    </row>
    <row r="1013" spans="1:7">
      <c r="A1013" t="str">
        <f>IF(申込一覧表!AG41="","",申込一覧表!BI41)</f>
        <v/>
      </c>
      <c r="B1013" t="str">
        <f>申込一覧表!BY41</f>
        <v/>
      </c>
      <c r="C1013" t="str">
        <f>申込一覧表!CJ41</f>
        <v/>
      </c>
      <c r="D1013" t="str">
        <f>申込一覧表!CU41</f>
        <v/>
      </c>
      <c r="E1013">
        <v>0</v>
      </c>
      <c r="F1013">
        <v>0</v>
      </c>
      <c r="G1013" t="str">
        <f>申込一覧表!DG41</f>
        <v>999:99.99</v>
      </c>
    </row>
    <row r="1014" spans="1:7">
      <c r="A1014" t="str">
        <f>IF(申込一覧表!AG42="","",申込一覧表!BI42)</f>
        <v/>
      </c>
      <c r="B1014" t="str">
        <f>申込一覧表!BY42</f>
        <v/>
      </c>
      <c r="C1014" t="str">
        <f>申込一覧表!CJ42</f>
        <v/>
      </c>
      <c r="D1014" t="str">
        <f>申込一覧表!CU42</f>
        <v/>
      </c>
      <c r="E1014">
        <v>0</v>
      </c>
      <c r="F1014">
        <v>0</v>
      </c>
      <c r="G1014" t="str">
        <f>申込一覧表!DG42</f>
        <v>999:99.99</v>
      </c>
    </row>
    <row r="1015" spans="1:7">
      <c r="A1015" t="str">
        <f>IF(申込一覧表!AG43="","",申込一覧表!BI43)</f>
        <v/>
      </c>
      <c r="B1015" t="str">
        <f>申込一覧表!BY43</f>
        <v/>
      </c>
      <c r="C1015" t="str">
        <f>申込一覧表!CJ43</f>
        <v/>
      </c>
      <c r="D1015" t="str">
        <f>申込一覧表!CU43</f>
        <v/>
      </c>
      <c r="E1015">
        <v>0</v>
      </c>
      <c r="F1015">
        <v>0</v>
      </c>
      <c r="G1015" t="str">
        <f>申込一覧表!DG43</f>
        <v>999:99.99</v>
      </c>
    </row>
    <row r="1016" spans="1:7">
      <c r="A1016" t="str">
        <f>IF(申込一覧表!AG44="","",申込一覧表!BI44)</f>
        <v/>
      </c>
      <c r="B1016" t="str">
        <f>申込一覧表!BY44</f>
        <v/>
      </c>
      <c r="C1016" t="str">
        <f>申込一覧表!CJ44</f>
        <v/>
      </c>
      <c r="D1016" t="str">
        <f>申込一覧表!CU44</f>
        <v/>
      </c>
      <c r="E1016">
        <v>0</v>
      </c>
      <c r="F1016">
        <v>0</v>
      </c>
      <c r="G1016" t="str">
        <f>申込一覧表!DG44</f>
        <v>999:99.99</v>
      </c>
    </row>
    <row r="1017" spans="1:7">
      <c r="A1017" t="str">
        <f>IF(申込一覧表!AG45="","",申込一覧表!BI45)</f>
        <v/>
      </c>
      <c r="B1017" t="str">
        <f>申込一覧表!BY45</f>
        <v/>
      </c>
      <c r="C1017" t="str">
        <f>申込一覧表!CJ45</f>
        <v/>
      </c>
      <c r="D1017" t="str">
        <f>申込一覧表!CU45</f>
        <v/>
      </c>
      <c r="E1017">
        <v>0</v>
      </c>
      <c r="F1017">
        <v>0</v>
      </c>
      <c r="G1017" t="str">
        <f>申込一覧表!DG45</f>
        <v>999:99.99</v>
      </c>
    </row>
    <row r="1018" spans="1:7">
      <c r="A1018" t="str">
        <f>IF(申込一覧表!AG46="","",申込一覧表!BI46)</f>
        <v/>
      </c>
      <c r="B1018" t="str">
        <f>申込一覧表!BY46</f>
        <v/>
      </c>
      <c r="C1018" t="str">
        <f>申込一覧表!CJ46</f>
        <v/>
      </c>
      <c r="D1018" t="str">
        <f>申込一覧表!CU46</f>
        <v/>
      </c>
      <c r="E1018">
        <v>0</v>
      </c>
      <c r="F1018">
        <v>0</v>
      </c>
      <c r="G1018" t="str">
        <f>申込一覧表!DG46</f>
        <v>999:99.99</v>
      </c>
    </row>
    <row r="1019" spans="1:7">
      <c r="A1019" t="str">
        <f>IF(申込一覧表!AG47="","",申込一覧表!BI47)</f>
        <v/>
      </c>
      <c r="B1019" t="str">
        <f>申込一覧表!BY47</f>
        <v/>
      </c>
      <c r="C1019" t="str">
        <f>申込一覧表!CJ47</f>
        <v/>
      </c>
      <c r="D1019" t="str">
        <f>申込一覧表!CU47</f>
        <v/>
      </c>
      <c r="E1019">
        <v>0</v>
      </c>
      <c r="F1019">
        <v>0</v>
      </c>
      <c r="G1019" t="str">
        <f>申込一覧表!DG47</f>
        <v>999:99.99</v>
      </c>
    </row>
    <row r="1020" spans="1:7">
      <c r="A1020" t="str">
        <f>IF(申込一覧表!AG48="","",申込一覧表!BI48)</f>
        <v/>
      </c>
      <c r="B1020" t="str">
        <f>申込一覧表!BY48</f>
        <v/>
      </c>
      <c r="C1020" t="str">
        <f>申込一覧表!CJ48</f>
        <v/>
      </c>
      <c r="D1020" t="str">
        <f>申込一覧表!CU48</f>
        <v/>
      </c>
      <c r="E1020">
        <v>0</v>
      </c>
      <c r="F1020">
        <v>0</v>
      </c>
      <c r="G1020" t="str">
        <f>申込一覧表!DG48</f>
        <v>999:99.99</v>
      </c>
    </row>
    <row r="1021" spans="1:7">
      <c r="A1021" t="str">
        <f>IF(申込一覧表!AG49="","",申込一覧表!BI49)</f>
        <v/>
      </c>
      <c r="B1021" t="str">
        <f>申込一覧表!BY49</f>
        <v/>
      </c>
      <c r="C1021" t="str">
        <f>申込一覧表!CJ49</f>
        <v/>
      </c>
      <c r="D1021" t="str">
        <f>申込一覧表!CU49</f>
        <v/>
      </c>
      <c r="E1021">
        <v>0</v>
      </c>
      <c r="F1021">
        <v>0</v>
      </c>
      <c r="G1021" t="str">
        <f>申込一覧表!DG49</f>
        <v>999:99.99</v>
      </c>
    </row>
    <row r="1022" spans="1:7">
      <c r="A1022" t="str">
        <f>IF(申込一覧表!AG50="","",申込一覧表!BI50)</f>
        <v/>
      </c>
      <c r="B1022" t="str">
        <f>申込一覧表!BY50</f>
        <v/>
      </c>
      <c r="C1022" t="str">
        <f>申込一覧表!CJ50</f>
        <v/>
      </c>
      <c r="D1022" t="str">
        <f>申込一覧表!CU50</f>
        <v/>
      </c>
      <c r="E1022">
        <v>0</v>
      </c>
      <c r="F1022">
        <v>0</v>
      </c>
      <c r="G1022" t="str">
        <f>申込一覧表!DG50</f>
        <v>999:99.99</v>
      </c>
    </row>
    <row r="1023" spans="1:7">
      <c r="A1023" t="str">
        <f>IF(申込一覧表!AG51="","",申込一覧表!BI51)</f>
        <v/>
      </c>
      <c r="B1023" t="str">
        <f>申込一覧表!BY51</f>
        <v/>
      </c>
      <c r="C1023" t="str">
        <f>申込一覧表!CJ51</f>
        <v/>
      </c>
      <c r="D1023" t="str">
        <f>申込一覧表!CU51</f>
        <v/>
      </c>
      <c r="E1023">
        <v>0</v>
      </c>
      <c r="F1023">
        <v>0</v>
      </c>
      <c r="G1023" t="str">
        <f>申込一覧表!DG51</f>
        <v>999:99.99</v>
      </c>
    </row>
    <row r="1024" spans="1:7">
      <c r="A1024" t="str">
        <f>IF(申込一覧表!AG52="","",申込一覧表!BI52)</f>
        <v/>
      </c>
      <c r="B1024" t="str">
        <f>申込一覧表!BY52</f>
        <v/>
      </c>
      <c r="C1024" t="str">
        <f>申込一覧表!CJ52</f>
        <v/>
      </c>
      <c r="D1024" t="str">
        <f>申込一覧表!CU52</f>
        <v/>
      </c>
      <c r="E1024">
        <v>0</v>
      </c>
      <c r="F1024">
        <v>0</v>
      </c>
      <c r="G1024" t="str">
        <f>申込一覧表!DG52</f>
        <v>999:99.99</v>
      </c>
    </row>
    <row r="1025" spans="1:7">
      <c r="A1025" t="str">
        <f>IF(申込一覧表!AG53="","",申込一覧表!BI53)</f>
        <v/>
      </c>
      <c r="B1025" t="str">
        <f>申込一覧表!BY53</f>
        <v/>
      </c>
      <c r="C1025" t="str">
        <f>申込一覧表!CJ53</f>
        <v/>
      </c>
      <c r="D1025" t="str">
        <f>申込一覧表!CU53</f>
        <v/>
      </c>
      <c r="E1025">
        <v>0</v>
      </c>
      <c r="F1025">
        <v>0</v>
      </c>
      <c r="G1025" t="str">
        <f>申込一覧表!DG53</f>
        <v>999:99.99</v>
      </c>
    </row>
    <row r="1026" spans="1:7">
      <c r="A1026" t="str">
        <f>IF(申込一覧表!AG54="","",申込一覧表!BI54)</f>
        <v/>
      </c>
      <c r="B1026" t="str">
        <f>申込一覧表!BY54</f>
        <v/>
      </c>
      <c r="C1026" t="str">
        <f>申込一覧表!CJ54</f>
        <v/>
      </c>
      <c r="D1026" t="str">
        <f>申込一覧表!CU54</f>
        <v/>
      </c>
      <c r="E1026">
        <v>0</v>
      </c>
      <c r="F1026">
        <v>0</v>
      </c>
      <c r="G1026" t="str">
        <f>申込一覧表!DG54</f>
        <v>999:99.99</v>
      </c>
    </row>
    <row r="1027" spans="1:7">
      <c r="A1027" t="str">
        <f>IF(申込一覧表!AG55="","",申込一覧表!BI55)</f>
        <v/>
      </c>
      <c r="B1027" t="str">
        <f>申込一覧表!BY55</f>
        <v/>
      </c>
      <c r="C1027" t="str">
        <f>申込一覧表!CJ55</f>
        <v/>
      </c>
      <c r="D1027" t="str">
        <f>申込一覧表!CU55</f>
        <v/>
      </c>
      <c r="E1027">
        <v>0</v>
      </c>
      <c r="F1027">
        <v>0</v>
      </c>
      <c r="G1027" t="str">
        <f>申込一覧表!DG55</f>
        <v>999:99.99</v>
      </c>
    </row>
    <row r="1028" spans="1:7">
      <c r="A1028" t="str">
        <f>IF(申込一覧表!AG56="","",申込一覧表!BI56)</f>
        <v/>
      </c>
      <c r="B1028" t="str">
        <f>申込一覧表!BY56</f>
        <v/>
      </c>
      <c r="C1028" t="str">
        <f>申込一覧表!CJ56</f>
        <v/>
      </c>
      <c r="D1028" t="str">
        <f>申込一覧表!CU56</f>
        <v/>
      </c>
      <c r="E1028">
        <v>0</v>
      </c>
      <c r="F1028">
        <v>0</v>
      </c>
      <c r="G1028" t="str">
        <f>申込一覧表!DG56</f>
        <v>999:99.99</v>
      </c>
    </row>
    <row r="1029" spans="1:7">
      <c r="A1029" t="str">
        <f>IF(申込一覧表!AG57="","",申込一覧表!BI57)</f>
        <v/>
      </c>
      <c r="B1029" t="str">
        <f>申込一覧表!BY57</f>
        <v/>
      </c>
      <c r="C1029" t="str">
        <f>申込一覧表!CJ57</f>
        <v/>
      </c>
      <c r="D1029" t="str">
        <f>申込一覧表!CU57</f>
        <v/>
      </c>
      <c r="E1029">
        <v>0</v>
      </c>
      <c r="F1029">
        <v>0</v>
      </c>
      <c r="G1029" t="str">
        <f>申込一覧表!DG57</f>
        <v>999:99.99</v>
      </c>
    </row>
    <row r="1030" spans="1:7">
      <c r="A1030" t="str">
        <f>IF(申込一覧表!AG58="","",申込一覧表!BI58)</f>
        <v/>
      </c>
      <c r="B1030" t="str">
        <f>申込一覧表!BY58</f>
        <v/>
      </c>
      <c r="C1030" t="str">
        <f>申込一覧表!CJ58</f>
        <v/>
      </c>
      <c r="D1030" t="str">
        <f>申込一覧表!CU58</f>
        <v/>
      </c>
      <c r="E1030">
        <v>0</v>
      </c>
      <c r="F1030">
        <v>0</v>
      </c>
      <c r="G1030" t="str">
        <f>申込一覧表!DG58</f>
        <v>999:99.99</v>
      </c>
    </row>
    <row r="1031" spans="1:7">
      <c r="A1031" t="str">
        <f>IF(申込一覧表!AG59="","",申込一覧表!BI59)</f>
        <v/>
      </c>
      <c r="B1031" t="str">
        <f>申込一覧表!BY59</f>
        <v/>
      </c>
      <c r="C1031" t="str">
        <f>申込一覧表!CJ59</f>
        <v/>
      </c>
      <c r="D1031" t="str">
        <f>申込一覧表!CU59</f>
        <v/>
      </c>
      <c r="E1031">
        <v>0</v>
      </c>
      <c r="F1031">
        <v>0</v>
      </c>
      <c r="G1031" t="str">
        <f>申込一覧表!DG59</f>
        <v>999:99.99</v>
      </c>
    </row>
    <row r="1032" spans="1:7">
      <c r="A1032" t="str">
        <f>IF(申込一覧表!AG60="","",申込一覧表!BI60)</f>
        <v/>
      </c>
      <c r="B1032" t="str">
        <f>申込一覧表!BY60</f>
        <v/>
      </c>
      <c r="C1032" t="str">
        <f>申込一覧表!CJ60</f>
        <v/>
      </c>
      <c r="D1032" t="str">
        <f>申込一覧表!CU60</f>
        <v/>
      </c>
      <c r="E1032">
        <v>0</v>
      </c>
      <c r="F1032">
        <v>0</v>
      </c>
      <c r="G1032" t="str">
        <f>申込一覧表!DG60</f>
        <v>999:99.99</v>
      </c>
    </row>
    <row r="1033" spans="1:7">
      <c r="A1033" t="str">
        <f>IF(申込一覧表!AG61="","",申込一覧表!BI61)</f>
        <v/>
      </c>
      <c r="B1033" t="str">
        <f>申込一覧表!BY61</f>
        <v/>
      </c>
      <c r="C1033" t="str">
        <f>申込一覧表!CJ61</f>
        <v/>
      </c>
      <c r="D1033" t="str">
        <f>申込一覧表!CU61</f>
        <v/>
      </c>
      <c r="E1033">
        <v>0</v>
      </c>
      <c r="F1033">
        <v>0</v>
      </c>
      <c r="G1033" t="str">
        <f>申込一覧表!DG61</f>
        <v>999:99.99</v>
      </c>
    </row>
    <row r="1034" spans="1:7">
      <c r="A1034" t="str">
        <f>IF(申込一覧表!AG62="","",申込一覧表!BI62)</f>
        <v/>
      </c>
      <c r="B1034" t="str">
        <f>申込一覧表!BY62</f>
        <v/>
      </c>
      <c r="C1034" t="str">
        <f>申込一覧表!CJ62</f>
        <v/>
      </c>
      <c r="D1034" t="str">
        <f>申込一覧表!CU62</f>
        <v/>
      </c>
      <c r="E1034">
        <v>0</v>
      </c>
      <c r="F1034">
        <v>0</v>
      </c>
      <c r="G1034" t="str">
        <f>申込一覧表!DG62</f>
        <v>999:99.99</v>
      </c>
    </row>
    <row r="1035" spans="1:7">
      <c r="A1035" t="str">
        <f>IF(申込一覧表!AG63="","",申込一覧表!BI63)</f>
        <v/>
      </c>
      <c r="B1035" t="str">
        <f>申込一覧表!BY63</f>
        <v/>
      </c>
      <c r="C1035" t="str">
        <f>申込一覧表!CJ63</f>
        <v/>
      </c>
      <c r="D1035" t="str">
        <f>申込一覧表!CU63</f>
        <v/>
      </c>
      <c r="E1035">
        <v>0</v>
      </c>
      <c r="F1035">
        <v>0</v>
      </c>
      <c r="G1035" t="str">
        <f>申込一覧表!DG63</f>
        <v>999:99.99</v>
      </c>
    </row>
    <row r="1036" spans="1:7">
      <c r="A1036" t="str">
        <f>IF(申込一覧表!AG64="","",申込一覧表!BI64)</f>
        <v/>
      </c>
      <c r="B1036" t="str">
        <f>申込一覧表!BY64</f>
        <v/>
      </c>
      <c r="C1036" t="str">
        <f>申込一覧表!CJ64</f>
        <v/>
      </c>
      <c r="D1036" t="str">
        <f>申込一覧表!CU64</f>
        <v/>
      </c>
      <c r="E1036">
        <v>0</v>
      </c>
      <c r="F1036">
        <v>0</v>
      </c>
      <c r="G1036" t="str">
        <f>申込一覧表!DG64</f>
        <v>999:99.99</v>
      </c>
    </row>
    <row r="1037" spans="1:7">
      <c r="A1037" s="118" t="str">
        <f>IF(申込一覧表!AG65="","",申込一覧表!BI65)</f>
        <v/>
      </c>
      <c r="B1037" s="118" t="str">
        <f>申込一覧表!BY65</f>
        <v/>
      </c>
      <c r="C1037" s="118" t="str">
        <f>申込一覧表!CJ65</f>
        <v/>
      </c>
      <c r="D1037" s="118" t="str">
        <f>申込一覧表!CU65</f>
        <v/>
      </c>
      <c r="E1037" s="118">
        <v>0</v>
      </c>
      <c r="F1037" s="118">
        <v>0</v>
      </c>
      <c r="G1037" s="118" t="str">
        <f>申込一覧表!DG65</f>
        <v>999:99.99</v>
      </c>
    </row>
    <row r="1039" spans="1:7">
      <c r="A1039" s="118"/>
      <c r="B1039" s="118"/>
      <c r="C1039" s="118"/>
      <c r="D1039" s="118"/>
      <c r="E1039" s="118"/>
      <c r="F1039" s="118"/>
      <c r="G1039" s="118"/>
    </row>
    <row r="1040" spans="1:7">
      <c r="A1040" s="24" t="str">
        <f>IF(申込一覧表!AG68="","",申込一覧表!BI68)</f>
        <v/>
      </c>
      <c r="B1040" t="str">
        <f>申込一覧表!BY68</f>
        <v/>
      </c>
      <c r="C1040" t="str">
        <f>申込一覧表!CJ68</f>
        <v/>
      </c>
      <c r="D1040" t="str">
        <f>申込一覧表!CU68</f>
        <v/>
      </c>
      <c r="E1040">
        <v>0</v>
      </c>
      <c r="F1040">
        <v>5</v>
      </c>
      <c r="G1040" t="str">
        <f>申込一覧表!DG68</f>
        <v>999:99.99</v>
      </c>
    </row>
    <row r="1041" spans="1:7">
      <c r="A1041" t="str">
        <f>IF(申込一覧表!AG69="","",申込一覧表!BI69)</f>
        <v/>
      </c>
      <c r="B1041" t="str">
        <f>申込一覧表!BY69</f>
        <v/>
      </c>
      <c r="C1041" t="str">
        <f>申込一覧表!CJ69</f>
        <v/>
      </c>
      <c r="D1041" t="str">
        <f>申込一覧表!CU69</f>
        <v/>
      </c>
      <c r="E1041">
        <v>0</v>
      </c>
      <c r="F1041">
        <v>5</v>
      </c>
      <c r="G1041" t="str">
        <f>申込一覧表!DG69</f>
        <v>999:99.99</v>
      </c>
    </row>
    <row r="1042" spans="1:7">
      <c r="A1042" t="str">
        <f>IF(申込一覧表!AG70="","",申込一覧表!BI70)</f>
        <v/>
      </c>
      <c r="B1042" t="str">
        <f>申込一覧表!BY70</f>
        <v/>
      </c>
      <c r="C1042" t="str">
        <f>申込一覧表!CJ70</f>
        <v/>
      </c>
      <c r="D1042" t="str">
        <f>申込一覧表!CU70</f>
        <v/>
      </c>
      <c r="E1042">
        <v>0</v>
      </c>
      <c r="F1042">
        <v>5</v>
      </c>
      <c r="G1042" t="str">
        <f>申込一覧表!DG70</f>
        <v>999:99.99</v>
      </c>
    </row>
    <row r="1043" spans="1:7">
      <c r="A1043" t="str">
        <f>IF(申込一覧表!AG71="","",申込一覧表!BI71)</f>
        <v/>
      </c>
      <c r="B1043" t="str">
        <f>申込一覧表!BY71</f>
        <v/>
      </c>
      <c r="C1043" t="str">
        <f>申込一覧表!CJ71</f>
        <v/>
      </c>
      <c r="D1043" t="str">
        <f>申込一覧表!CU71</f>
        <v/>
      </c>
      <c r="E1043">
        <v>0</v>
      </c>
      <c r="F1043">
        <v>5</v>
      </c>
      <c r="G1043" t="str">
        <f>申込一覧表!DG71</f>
        <v>999:99.99</v>
      </c>
    </row>
    <row r="1044" spans="1:7">
      <c r="A1044" t="str">
        <f>IF(申込一覧表!AG72="","",申込一覧表!BI72)</f>
        <v/>
      </c>
      <c r="B1044" t="str">
        <f>申込一覧表!BY72</f>
        <v/>
      </c>
      <c r="C1044" t="str">
        <f>申込一覧表!CJ72</f>
        <v/>
      </c>
      <c r="D1044" t="str">
        <f>申込一覧表!CU72</f>
        <v/>
      </c>
      <c r="E1044">
        <v>0</v>
      </c>
      <c r="F1044">
        <v>5</v>
      </c>
      <c r="G1044" t="str">
        <f>申込一覧表!DG72</f>
        <v>999:99.99</v>
      </c>
    </row>
    <row r="1045" spans="1:7">
      <c r="A1045" t="str">
        <f>IF(申込一覧表!AG73="","",申込一覧表!BI73)</f>
        <v/>
      </c>
      <c r="B1045" t="str">
        <f>申込一覧表!BY73</f>
        <v/>
      </c>
      <c r="C1045" t="str">
        <f>申込一覧表!CJ73</f>
        <v/>
      </c>
      <c r="D1045" t="str">
        <f>申込一覧表!CU73</f>
        <v/>
      </c>
      <c r="E1045">
        <v>0</v>
      </c>
      <c r="F1045">
        <v>5</v>
      </c>
      <c r="G1045" t="str">
        <f>申込一覧表!DG73</f>
        <v>999:99.99</v>
      </c>
    </row>
    <row r="1046" spans="1:7">
      <c r="A1046" t="str">
        <f>IF(申込一覧表!AG74="","",申込一覧表!BI74)</f>
        <v/>
      </c>
      <c r="B1046" t="str">
        <f>申込一覧表!BY74</f>
        <v/>
      </c>
      <c r="C1046" t="str">
        <f>申込一覧表!CJ74</f>
        <v/>
      </c>
      <c r="D1046" t="str">
        <f>申込一覧表!CU74</f>
        <v/>
      </c>
      <c r="E1046">
        <v>0</v>
      </c>
      <c r="F1046">
        <v>5</v>
      </c>
      <c r="G1046" t="str">
        <f>申込一覧表!DG74</f>
        <v>999:99.99</v>
      </c>
    </row>
    <row r="1047" spans="1:7">
      <c r="A1047" t="str">
        <f>IF(申込一覧表!AG75="","",申込一覧表!BI75)</f>
        <v/>
      </c>
      <c r="B1047" t="str">
        <f>申込一覧表!BY75</f>
        <v/>
      </c>
      <c r="C1047" t="str">
        <f>申込一覧表!CJ75</f>
        <v/>
      </c>
      <c r="D1047" t="str">
        <f>申込一覧表!CU75</f>
        <v/>
      </c>
      <c r="E1047">
        <v>0</v>
      </c>
      <c r="F1047">
        <v>5</v>
      </c>
      <c r="G1047" t="str">
        <f>申込一覧表!DG75</f>
        <v>999:99.99</v>
      </c>
    </row>
    <row r="1048" spans="1:7">
      <c r="A1048" t="str">
        <f>IF(申込一覧表!AG76="","",申込一覧表!BI76)</f>
        <v/>
      </c>
      <c r="B1048" t="str">
        <f>申込一覧表!BY76</f>
        <v/>
      </c>
      <c r="C1048" t="str">
        <f>申込一覧表!CJ76</f>
        <v/>
      </c>
      <c r="D1048" t="str">
        <f>申込一覧表!CU76</f>
        <v/>
      </c>
      <c r="E1048">
        <v>0</v>
      </c>
      <c r="F1048">
        <v>5</v>
      </c>
      <c r="G1048" t="str">
        <f>申込一覧表!DG76</f>
        <v>999:99.99</v>
      </c>
    </row>
    <row r="1049" spans="1:7">
      <c r="A1049" t="str">
        <f>IF(申込一覧表!AG77="","",申込一覧表!BI77)</f>
        <v/>
      </c>
      <c r="B1049" t="str">
        <f>申込一覧表!BY77</f>
        <v/>
      </c>
      <c r="C1049" t="str">
        <f>申込一覧表!CJ77</f>
        <v/>
      </c>
      <c r="D1049" t="str">
        <f>申込一覧表!CU77</f>
        <v/>
      </c>
      <c r="E1049">
        <v>0</v>
      </c>
      <c r="F1049">
        <v>5</v>
      </c>
      <c r="G1049" t="str">
        <f>申込一覧表!DG77</f>
        <v>999:99.99</v>
      </c>
    </row>
    <row r="1050" spans="1:7">
      <c r="A1050" t="str">
        <f>IF(申込一覧表!AG78="","",申込一覧表!BI78)</f>
        <v/>
      </c>
      <c r="B1050" t="str">
        <f>申込一覧表!BY78</f>
        <v/>
      </c>
      <c r="C1050" t="str">
        <f>申込一覧表!CJ78</f>
        <v/>
      </c>
      <c r="D1050" t="str">
        <f>申込一覧表!CU78</f>
        <v/>
      </c>
      <c r="E1050">
        <v>0</v>
      </c>
      <c r="F1050">
        <v>5</v>
      </c>
      <c r="G1050" t="str">
        <f>申込一覧表!DG78</f>
        <v>999:99.99</v>
      </c>
    </row>
    <row r="1051" spans="1:7">
      <c r="A1051" t="str">
        <f>IF(申込一覧表!AG79="","",申込一覧表!BI79)</f>
        <v/>
      </c>
      <c r="B1051" t="str">
        <f>申込一覧表!BY79</f>
        <v/>
      </c>
      <c r="C1051" t="str">
        <f>申込一覧表!CJ79</f>
        <v/>
      </c>
      <c r="D1051" t="str">
        <f>申込一覧表!CU79</f>
        <v/>
      </c>
      <c r="E1051">
        <v>0</v>
      </c>
      <c r="F1051">
        <v>5</v>
      </c>
      <c r="G1051" t="str">
        <f>申込一覧表!DG79</f>
        <v>999:99.99</v>
      </c>
    </row>
    <row r="1052" spans="1:7">
      <c r="A1052" t="str">
        <f>IF(申込一覧表!AG80="","",申込一覧表!BI80)</f>
        <v/>
      </c>
      <c r="B1052" t="str">
        <f>申込一覧表!BY80</f>
        <v/>
      </c>
      <c r="C1052" t="str">
        <f>申込一覧表!CJ80</f>
        <v/>
      </c>
      <c r="D1052" t="str">
        <f>申込一覧表!CU80</f>
        <v/>
      </c>
      <c r="E1052">
        <v>0</v>
      </c>
      <c r="F1052">
        <v>5</v>
      </c>
      <c r="G1052" t="str">
        <f>申込一覧表!DG80</f>
        <v>999:99.99</v>
      </c>
    </row>
    <row r="1053" spans="1:7">
      <c r="A1053" t="str">
        <f>IF(申込一覧表!AG81="","",申込一覧表!BI81)</f>
        <v/>
      </c>
      <c r="B1053" t="str">
        <f>申込一覧表!BY81</f>
        <v/>
      </c>
      <c r="C1053" t="str">
        <f>申込一覧表!CJ81</f>
        <v/>
      </c>
      <c r="D1053" t="str">
        <f>申込一覧表!CU81</f>
        <v/>
      </c>
      <c r="E1053">
        <v>0</v>
      </c>
      <c r="F1053">
        <v>5</v>
      </c>
      <c r="G1053" t="str">
        <f>申込一覧表!DG81</f>
        <v>999:99.99</v>
      </c>
    </row>
    <row r="1054" spans="1:7">
      <c r="A1054" t="str">
        <f>IF(申込一覧表!AG82="","",申込一覧表!BI82)</f>
        <v/>
      </c>
      <c r="B1054" t="str">
        <f>申込一覧表!BY82</f>
        <v/>
      </c>
      <c r="C1054" t="str">
        <f>申込一覧表!CJ82</f>
        <v/>
      </c>
      <c r="D1054" t="str">
        <f>申込一覧表!CU82</f>
        <v/>
      </c>
      <c r="E1054">
        <v>0</v>
      </c>
      <c r="F1054">
        <v>5</v>
      </c>
      <c r="G1054" t="str">
        <f>申込一覧表!DG82</f>
        <v>999:99.99</v>
      </c>
    </row>
    <row r="1055" spans="1:7">
      <c r="A1055" t="str">
        <f>IF(申込一覧表!AG83="","",申込一覧表!BI83)</f>
        <v/>
      </c>
      <c r="B1055" t="str">
        <f>申込一覧表!BY83</f>
        <v/>
      </c>
      <c r="C1055" t="str">
        <f>申込一覧表!CJ83</f>
        <v/>
      </c>
      <c r="D1055" t="str">
        <f>申込一覧表!CU83</f>
        <v/>
      </c>
      <c r="E1055">
        <v>0</v>
      </c>
      <c r="F1055">
        <v>5</v>
      </c>
      <c r="G1055" t="str">
        <f>申込一覧表!DG83</f>
        <v>999:99.99</v>
      </c>
    </row>
    <row r="1056" spans="1:7">
      <c r="A1056" t="str">
        <f>IF(申込一覧表!AG84="","",申込一覧表!BI84)</f>
        <v/>
      </c>
      <c r="B1056" t="str">
        <f>申込一覧表!BY84</f>
        <v/>
      </c>
      <c r="C1056" t="str">
        <f>申込一覧表!CJ84</f>
        <v/>
      </c>
      <c r="D1056" t="str">
        <f>申込一覧表!CU84</f>
        <v/>
      </c>
      <c r="E1056">
        <v>0</v>
      </c>
      <c r="F1056">
        <v>5</v>
      </c>
      <c r="G1056" t="str">
        <f>申込一覧表!DG84</f>
        <v>999:99.99</v>
      </c>
    </row>
    <row r="1057" spans="1:7">
      <c r="A1057" t="str">
        <f>IF(申込一覧表!AG85="","",申込一覧表!BI85)</f>
        <v/>
      </c>
      <c r="B1057" t="str">
        <f>申込一覧表!BY85</f>
        <v/>
      </c>
      <c r="C1057" t="str">
        <f>申込一覧表!CJ85</f>
        <v/>
      </c>
      <c r="D1057" t="str">
        <f>申込一覧表!CU85</f>
        <v/>
      </c>
      <c r="E1057">
        <v>0</v>
      </c>
      <c r="F1057">
        <v>5</v>
      </c>
      <c r="G1057" t="str">
        <f>申込一覧表!DG85</f>
        <v>999:99.99</v>
      </c>
    </row>
    <row r="1058" spans="1:7">
      <c r="A1058" t="str">
        <f>IF(申込一覧表!AG86="","",申込一覧表!BI86)</f>
        <v/>
      </c>
      <c r="B1058" t="str">
        <f>申込一覧表!BY86</f>
        <v/>
      </c>
      <c r="C1058" t="str">
        <f>申込一覧表!CJ86</f>
        <v/>
      </c>
      <c r="D1058" t="str">
        <f>申込一覧表!CU86</f>
        <v/>
      </c>
      <c r="E1058">
        <v>0</v>
      </c>
      <c r="F1058">
        <v>5</v>
      </c>
      <c r="G1058" t="str">
        <f>申込一覧表!DG86</f>
        <v>999:99.99</v>
      </c>
    </row>
    <row r="1059" spans="1:7">
      <c r="A1059" t="str">
        <f>IF(申込一覧表!AG87="","",申込一覧表!BI87)</f>
        <v/>
      </c>
      <c r="B1059" t="str">
        <f>申込一覧表!BY87</f>
        <v/>
      </c>
      <c r="C1059" t="str">
        <f>申込一覧表!CJ87</f>
        <v/>
      </c>
      <c r="D1059" t="str">
        <f>申込一覧表!CU87</f>
        <v/>
      </c>
      <c r="E1059">
        <v>0</v>
      </c>
      <c r="F1059">
        <v>5</v>
      </c>
      <c r="G1059" t="str">
        <f>申込一覧表!DG87</f>
        <v>999:99.99</v>
      </c>
    </row>
    <row r="1060" spans="1:7">
      <c r="A1060" t="str">
        <f>IF(申込一覧表!AG88="","",申込一覧表!BI88)</f>
        <v/>
      </c>
      <c r="B1060" t="str">
        <f>申込一覧表!BY88</f>
        <v/>
      </c>
      <c r="C1060" t="str">
        <f>申込一覧表!CJ88</f>
        <v/>
      </c>
      <c r="D1060" t="str">
        <f>申込一覧表!CU88</f>
        <v/>
      </c>
      <c r="E1060">
        <v>0</v>
      </c>
      <c r="F1060">
        <v>5</v>
      </c>
      <c r="G1060" t="str">
        <f>申込一覧表!DG88</f>
        <v>999:99.99</v>
      </c>
    </row>
    <row r="1061" spans="1:7">
      <c r="A1061" t="str">
        <f>IF(申込一覧表!AG89="","",申込一覧表!BI89)</f>
        <v/>
      </c>
      <c r="B1061" t="str">
        <f>申込一覧表!BY89</f>
        <v/>
      </c>
      <c r="C1061" t="str">
        <f>申込一覧表!CJ89</f>
        <v/>
      </c>
      <c r="D1061" t="str">
        <f>申込一覧表!CU89</f>
        <v/>
      </c>
      <c r="E1061">
        <v>0</v>
      </c>
      <c r="F1061">
        <v>5</v>
      </c>
      <c r="G1061" t="str">
        <f>申込一覧表!DG89</f>
        <v>999:99.99</v>
      </c>
    </row>
    <row r="1062" spans="1:7">
      <c r="A1062" t="str">
        <f>IF(申込一覧表!AG90="","",申込一覧表!BI90)</f>
        <v/>
      </c>
      <c r="B1062" t="str">
        <f>申込一覧表!BY90</f>
        <v/>
      </c>
      <c r="C1062" t="str">
        <f>申込一覧表!CJ90</f>
        <v/>
      </c>
      <c r="D1062" t="str">
        <f>申込一覧表!CU90</f>
        <v/>
      </c>
      <c r="E1062">
        <v>0</v>
      </c>
      <c r="F1062">
        <v>5</v>
      </c>
      <c r="G1062" t="str">
        <f>申込一覧表!DG90</f>
        <v>999:99.99</v>
      </c>
    </row>
    <row r="1063" spans="1:7">
      <c r="A1063" t="str">
        <f>IF(申込一覧表!AG91="","",申込一覧表!BI91)</f>
        <v/>
      </c>
      <c r="B1063" t="str">
        <f>申込一覧表!BY91</f>
        <v/>
      </c>
      <c r="C1063" t="str">
        <f>申込一覧表!CJ91</f>
        <v/>
      </c>
      <c r="D1063" t="str">
        <f>申込一覧表!CU91</f>
        <v/>
      </c>
      <c r="E1063">
        <v>0</v>
      </c>
      <c r="F1063">
        <v>5</v>
      </c>
      <c r="G1063" t="str">
        <f>申込一覧表!DG91</f>
        <v>999:99.99</v>
      </c>
    </row>
    <row r="1064" spans="1:7">
      <c r="A1064" t="str">
        <f>IF(申込一覧表!AG92="","",申込一覧表!BI92)</f>
        <v/>
      </c>
      <c r="B1064" t="str">
        <f>申込一覧表!BY92</f>
        <v/>
      </c>
      <c r="C1064" t="str">
        <f>申込一覧表!CJ92</f>
        <v/>
      </c>
      <c r="D1064" t="str">
        <f>申込一覧表!CU92</f>
        <v/>
      </c>
      <c r="E1064">
        <v>0</v>
      </c>
      <c r="F1064">
        <v>5</v>
      </c>
      <c r="G1064" t="str">
        <f>申込一覧表!DG92</f>
        <v>999:99.99</v>
      </c>
    </row>
    <row r="1065" spans="1:7">
      <c r="A1065" t="str">
        <f>IF(申込一覧表!AG93="","",申込一覧表!BI93)</f>
        <v/>
      </c>
      <c r="B1065" t="str">
        <f>申込一覧表!BY93</f>
        <v/>
      </c>
      <c r="C1065" t="str">
        <f>申込一覧表!CJ93</f>
        <v/>
      </c>
      <c r="D1065" t="str">
        <f>申込一覧表!CU93</f>
        <v/>
      </c>
      <c r="E1065">
        <v>0</v>
      </c>
      <c r="F1065">
        <v>5</v>
      </c>
      <c r="G1065" t="str">
        <f>申込一覧表!DG93</f>
        <v>999:99.99</v>
      </c>
    </row>
    <row r="1066" spans="1:7">
      <c r="A1066" t="str">
        <f>IF(申込一覧表!AG94="","",申込一覧表!BI94)</f>
        <v/>
      </c>
      <c r="B1066" t="str">
        <f>申込一覧表!BY94</f>
        <v/>
      </c>
      <c r="C1066" t="str">
        <f>申込一覧表!CJ94</f>
        <v/>
      </c>
      <c r="D1066" t="str">
        <f>申込一覧表!CU94</f>
        <v/>
      </c>
      <c r="E1066">
        <v>0</v>
      </c>
      <c r="F1066">
        <v>5</v>
      </c>
      <c r="G1066" t="str">
        <f>申込一覧表!DG94</f>
        <v>999:99.99</v>
      </c>
    </row>
    <row r="1067" spans="1:7">
      <c r="A1067" t="str">
        <f>IF(申込一覧表!AG95="","",申込一覧表!BI95)</f>
        <v/>
      </c>
      <c r="B1067" t="str">
        <f>申込一覧表!BY95</f>
        <v/>
      </c>
      <c r="C1067" t="str">
        <f>申込一覧表!CJ95</f>
        <v/>
      </c>
      <c r="D1067" t="str">
        <f>申込一覧表!CU95</f>
        <v/>
      </c>
      <c r="E1067">
        <v>0</v>
      </c>
      <c r="F1067">
        <v>5</v>
      </c>
      <c r="G1067" t="str">
        <f>申込一覧表!DG95</f>
        <v>999:99.99</v>
      </c>
    </row>
    <row r="1068" spans="1:7">
      <c r="A1068" t="str">
        <f>IF(申込一覧表!AG96="","",申込一覧表!BI96)</f>
        <v/>
      </c>
      <c r="B1068" t="str">
        <f>申込一覧表!BY96</f>
        <v/>
      </c>
      <c r="C1068" t="str">
        <f>申込一覧表!CJ96</f>
        <v/>
      </c>
      <c r="D1068" t="str">
        <f>申込一覧表!CU96</f>
        <v/>
      </c>
      <c r="E1068">
        <v>0</v>
      </c>
      <c r="F1068">
        <v>5</v>
      </c>
      <c r="G1068" t="str">
        <f>申込一覧表!DG96</f>
        <v>999:99.99</v>
      </c>
    </row>
    <row r="1069" spans="1:7">
      <c r="A1069" t="str">
        <f>IF(申込一覧表!AG97="","",申込一覧表!BI97)</f>
        <v/>
      </c>
      <c r="B1069" t="str">
        <f>申込一覧表!BY97</f>
        <v/>
      </c>
      <c r="C1069" t="str">
        <f>申込一覧表!CJ97</f>
        <v/>
      </c>
      <c r="D1069" t="str">
        <f>申込一覧表!CU97</f>
        <v/>
      </c>
      <c r="E1069">
        <v>0</v>
      </c>
      <c r="F1069">
        <v>5</v>
      </c>
      <c r="G1069" t="str">
        <f>申込一覧表!DG97</f>
        <v>999:99.99</v>
      </c>
    </row>
    <row r="1070" spans="1:7">
      <c r="A1070" t="str">
        <f>IF(申込一覧表!AG98="","",申込一覧表!BI98)</f>
        <v/>
      </c>
      <c r="B1070" t="str">
        <f>申込一覧表!BY98</f>
        <v/>
      </c>
      <c r="C1070" t="str">
        <f>申込一覧表!CJ98</f>
        <v/>
      </c>
      <c r="D1070" t="str">
        <f>申込一覧表!CU98</f>
        <v/>
      </c>
      <c r="E1070">
        <v>0</v>
      </c>
      <c r="F1070">
        <v>5</v>
      </c>
      <c r="G1070" t="str">
        <f>申込一覧表!DG98</f>
        <v>999:99.99</v>
      </c>
    </row>
    <row r="1071" spans="1:7">
      <c r="A1071" t="str">
        <f>IF(申込一覧表!AG99="","",申込一覧表!BI99)</f>
        <v/>
      </c>
      <c r="B1071" t="str">
        <f>申込一覧表!BY99</f>
        <v/>
      </c>
      <c r="C1071" t="str">
        <f>申込一覧表!CJ99</f>
        <v/>
      </c>
      <c r="D1071" t="str">
        <f>申込一覧表!CU99</f>
        <v/>
      </c>
      <c r="E1071">
        <v>0</v>
      </c>
      <c r="F1071">
        <v>5</v>
      </c>
      <c r="G1071" t="str">
        <f>申込一覧表!DG99</f>
        <v>999:99.99</v>
      </c>
    </row>
    <row r="1072" spans="1:7">
      <c r="A1072" t="str">
        <f>IF(申込一覧表!AG100="","",申込一覧表!BI100)</f>
        <v/>
      </c>
      <c r="B1072" t="str">
        <f>申込一覧表!BY100</f>
        <v/>
      </c>
      <c r="C1072" t="str">
        <f>申込一覧表!CJ100</f>
        <v/>
      </c>
      <c r="D1072" t="str">
        <f>申込一覧表!CU100</f>
        <v/>
      </c>
      <c r="E1072">
        <v>0</v>
      </c>
      <c r="F1072">
        <v>5</v>
      </c>
      <c r="G1072" t="str">
        <f>申込一覧表!DG100</f>
        <v>999:99.99</v>
      </c>
    </row>
    <row r="1073" spans="1:7">
      <c r="A1073" t="str">
        <f>IF(申込一覧表!AG101="","",申込一覧表!BI101)</f>
        <v/>
      </c>
      <c r="B1073" t="str">
        <f>申込一覧表!BY101</f>
        <v/>
      </c>
      <c r="C1073" t="str">
        <f>申込一覧表!CJ101</f>
        <v/>
      </c>
      <c r="D1073" t="str">
        <f>申込一覧表!CU101</f>
        <v/>
      </c>
      <c r="E1073">
        <v>0</v>
      </c>
      <c r="F1073">
        <v>5</v>
      </c>
      <c r="G1073" t="str">
        <f>申込一覧表!DG101</f>
        <v>999:99.99</v>
      </c>
    </row>
    <row r="1074" spans="1:7">
      <c r="A1074" t="str">
        <f>IF(申込一覧表!AG102="","",申込一覧表!BI102)</f>
        <v/>
      </c>
      <c r="B1074" t="str">
        <f>申込一覧表!BY102</f>
        <v/>
      </c>
      <c r="C1074" t="str">
        <f>申込一覧表!CJ102</f>
        <v/>
      </c>
      <c r="D1074" t="str">
        <f>申込一覧表!CU102</f>
        <v/>
      </c>
      <c r="E1074">
        <v>0</v>
      </c>
      <c r="F1074">
        <v>5</v>
      </c>
      <c r="G1074" t="str">
        <f>申込一覧表!DG102</f>
        <v>999:99.99</v>
      </c>
    </row>
    <row r="1075" spans="1:7">
      <c r="A1075" t="str">
        <f>IF(申込一覧表!AG103="","",申込一覧表!BI103)</f>
        <v/>
      </c>
      <c r="B1075" t="str">
        <f>申込一覧表!BY103</f>
        <v/>
      </c>
      <c r="C1075" t="str">
        <f>申込一覧表!CJ103</f>
        <v/>
      </c>
      <c r="D1075" t="str">
        <f>申込一覧表!CU103</f>
        <v/>
      </c>
      <c r="E1075">
        <v>0</v>
      </c>
      <c r="F1075">
        <v>5</v>
      </c>
      <c r="G1075" t="str">
        <f>申込一覧表!DG103</f>
        <v>999:99.99</v>
      </c>
    </row>
    <row r="1076" spans="1:7">
      <c r="A1076" t="str">
        <f>IF(申込一覧表!AG104="","",申込一覧表!BI104)</f>
        <v/>
      </c>
      <c r="B1076" t="str">
        <f>申込一覧表!BY104</f>
        <v/>
      </c>
      <c r="C1076" t="str">
        <f>申込一覧表!CJ104</f>
        <v/>
      </c>
      <c r="D1076" t="str">
        <f>申込一覧表!CU104</f>
        <v/>
      </c>
      <c r="E1076">
        <v>0</v>
      </c>
      <c r="F1076">
        <v>5</v>
      </c>
      <c r="G1076" t="str">
        <f>申込一覧表!DG104</f>
        <v>999:99.99</v>
      </c>
    </row>
    <row r="1077" spans="1:7">
      <c r="A1077" t="str">
        <f>IF(申込一覧表!AG105="","",申込一覧表!BI105)</f>
        <v/>
      </c>
      <c r="B1077" t="str">
        <f>申込一覧表!BY105</f>
        <v/>
      </c>
      <c r="C1077" t="str">
        <f>申込一覧表!CJ105</f>
        <v/>
      </c>
      <c r="D1077" t="str">
        <f>申込一覧表!CU105</f>
        <v/>
      </c>
      <c r="E1077">
        <v>0</v>
      </c>
      <c r="F1077">
        <v>5</v>
      </c>
      <c r="G1077" t="str">
        <f>申込一覧表!DG105</f>
        <v>999:99.99</v>
      </c>
    </row>
    <row r="1078" spans="1:7">
      <c r="A1078" t="str">
        <f>IF(申込一覧表!AG106="","",申込一覧表!BI106)</f>
        <v/>
      </c>
      <c r="B1078" t="str">
        <f>申込一覧表!BY106</f>
        <v/>
      </c>
      <c r="C1078" t="str">
        <f>申込一覧表!CJ106</f>
        <v/>
      </c>
      <c r="D1078" t="str">
        <f>申込一覧表!CU106</f>
        <v/>
      </c>
      <c r="E1078">
        <v>0</v>
      </c>
      <c r="F1078">
        <v>5</v>
      </c>
      <c r="G1078" t="str">
        <f>申込一覧表!DG106</f>
        <v>999:99.99</v>
      </c>
    </row>
    <row r="1079" spans="1:7">
      <c r="A1079" t="str">
        <f>IF(申込一覧表!AG107="","",申込一覧表!BI107)</f>
        <v/>
      </c>
      <c r="B1079" t="str">
        <f>申込一覧表!BY107</f>
        <v/>
      </c>
      <c r="C1079" t="str">
        <f>申込一覧表!CJ107</f>
        <v/>
      </c>
      <c r="D1079" t="str">
        <f>申込一覧表!CU107</f>
        <v/>
      </c>
      <c r="E1079">
        <v>0</v>
      </c>
      <c r="F1079">
        <v>5</v>
      </c>
      <c r="G1079" t="str">
        <f>申込一覧表!DG107</f>
        <v>999:99.99</v>
      </c>
    </row>
    <row r="1080" spans="1:7">
      <c r="A1080" t="str">
        <f>IF(申込一覧表!AG108="","",申込一覧表!BI108)</f>
        <v/>
      </c>
      <c r="B1080" t="str">
        <f>申込一覧表!BY108</f>
        <v/>
      </c>
      <c r="C1080" t="str">
        <f>申込一覧表!CJ108</f>
        <v/>
      </c>
      <c r="D1080" t="str">
        <f>申込一覧表!CU108</f>
        <v/>
      </c>
      <c r="E1080">
        <v>0</v>
      </c>
      <c r="F1080">
        <v>5</v>
      </c>
      <c r="G1080" t="str">
        <f>申込一覧表!DG108</f>
        <v>999:99.99</v>
      </c>
    </row>
    <row r="1081" spans="1:7">
      <c r="A1081" t="str">
        <f>IF(申込一覧表!AG109="","",申込一覧表!BI109)</f>
        <v/>
      </c>
      <c r="B1081" t="str">
        <f>申込一覧表!BY109</f>
        <v/>
      </c>
      <c r="C1081" t="str">
        <f>申込一覧表!CJ109</f>
        <v/>
      </c>
      <c r="D1081" t="str">
        <f>申込一覧表!CU109</f>
        <v/>
      </c>
      <c r="E1081">
        <v>0</v>
      </c>
      <c r="F1081">
        <v>5</v>
      </c>
      <c r="G1081" t="str">
        <f>申込一覧表!DG109</f>
        <v>999:99.99</v>
      </c>
    </row>
    <row r="1082" spans="1:7">
      <c r="A1082" t="str">
        <f>IF(申込一覧表!AG110="","",申込一覧表!BI110)</f>
        <v/>
      </c>
      <c r="B1082" t="str">
        <f>申込一覧表!BY110</f>
        <v/>
      </c>
      <c r="C1082" t="str">
        <f>申込一覧表!CJ110</f>
        <v/>
      </c>
      <c r="D1082" t="str">
        <f>申込一覧表!CU110</f>
        <v/>
      </c>
      <c r="E1082">
        <v>0</v>
      </c>
      <c r="F1082">
        <v>5</v>
      </c>
      <c r="G1082" t="str">
        <f>申込一覧表!DG110</f>
        <v>999:99.99</v>
      </c>
    </row>
    <row r="1083" spans="1:7">
      <c r="A1083" t="str">
        <f>IF(申込一覧表!AG111="","",申込一覧表!BI111)</f>
        <v/>
      </c>
      <c r="B1083" t="str">
        <f>申込一覧表!BY111</f>
        <v/>
      </c>
      <c r="C1083" t="str">
        <f>申込一覧表!CJ111</f>
        <v/>
      </c>
      <c r="D1083" t="str">
        <f>申込一覧表!CU111</f>
        <v/>
      </c>
      <c r="E1083">
        <v>0</v>
      </c>
      <c r="F1083">
        <v>5</v>
      </c>
      <c r="G1083" t="str">
        <f>申込一覧表!DG111</f>
        <v>999:99.99</v>
      </c>
    </row>
    <row r="1084" spans="1:7">
      <c r="A1084" t="str">
        <f>IF(申込一覧表!AG112="","",申込一覧表!BI112)</f>
        <v/>
      </c>
      <c r="B1084" t="str">
        <f>申込一覧表!BY112</f>
        <v/>
      </c>
      <c r="C1084" t="str">
        <f>申込一覧表!CJ112</f>
        <v/>
      </c>
      <c r="D1084" t="str">
        <f>申込一覧表!CU112</f>
        <v/>
      </c>
      <c r="E1084">
        <v>0</v>
      </c>
      <c r="F1084">
        <v>5</v>
      </c>
      <c r="G1084" t="str">
        <f>申込一覧表!DG112</f>
        <v>999:99.99</v>
      </c>
    </row>
    <row r="1085" spans="1:7">
      <c r="A1085" t="str">
        <f>IF(申込一覧表!AG113="","",申込一覧表!BI113)</f>
        <v/>
      </c>
      <c r="B1085" t="str">
        <f>申込一覧表!BY113</f>
        <v/>
      </c>
      <c r="C1085" t="str">
        <f>申込一覧表!CJ113</f>
        <v/>
      </c>
      <c r="D1085" t="str">
        <f>申込一覧表!CU113</f>
        <v/>
      </c>
      <c r="E1085">
        <v>0</v>
      </c>
      <c r="F1085">
        <v>5</v>
      </c>
      <c r="G1085" t="str">
        <f>申込一覧表!DG113</f>
        <v>999:99.99</v>
      </c>
    </row>
    <row r="1086" spans="1:7">
      <c r="A1086" t="str">
        <f>IF(申込一覧表!AG114="","",申込一覧表!BI114)</f>
        <v/>
      </c>
      <c r="B1086" t="str">
        <f>申込一覧表!BY114</f>
        <v/>
      </c>
      <c r="C1086" t="str">
        <f>申込一覧表!CJ114</f>
        <v/>
      </c>
      <c r="D1086" t="str">
        <f>申込一覧表!CU114</f>
        <v/>
      </c>
      <c r="E1086">
        <v>0</v>
      </c>
      <c r="F1086">
        <v>5</v>
      </c>
      <c r="G1086" t="str">
        <f>申込一覧表!DG114</f>
        <v>999:99.99</v>
      </c>
    </row>
    <row r="1087" spans="1:7">
      <c r="A1087" t="str">
        <f>IF(申込一覧表!AG115="","",申込一覧表!BI115)</f>
        <v/>
      </c>
      <c r="B1087" t="str">
        <f>申込一覧表!BY115</f>
        <v/>
      </c>
      <c r="C1087" t="str">
        <f>申込一覧表!CJ115</f>
        <v/>
      </c>
      <c r="D1087" t="str">
        <f>申込一覧表!CU115</f>
        <v/>
      </c>
      <c r="E1087">
        <v>0</v>
      </c>
      <c r="F1087">
        <v>5</v>
      </c>
      <c r="G1087" t="str">
        <f>申込一覧表!DG115</f>
        <v>999:99.99</v>
      </c>
    </row>
    <row r="1088" spans="1:7">
      <c r="A1088" t="str">
        <f>IF(申込一覧表!AG116="","",申込一覧表!BI116)</f>
        <v/>
      </c>
      <c r="B1088" t="str">
        <f>申込一覧表!BY116</f>
        <v/>
      </c>
      <c r="C1088" t="str">
        <f>申込一覧表!CJ116</f>
        <v/>
      </c>
      <c r="D1088" t="str">
        <f>申込一覧表!CU116</f>
        <v/>
      </c>
      <c r="E1088">
        <v>0</v>
      </c>
      <c r="F1088">
        <v>5</v>
      </c>
      <c r="G1088" t="str">
        <f>申込一覧表!DG116</f>
        <v>999:99.99</v>
      </c>
    </row>
    <row r="1089" spans="1:7">
      <c r="A1089" t="str">
        <f>IF(申込一覧表!AG117="","",申込一覧表!BI117)</f>
        <v/>
      </c>
      <c r="B1089" t="str">
        <f>申込一覧表!BY117</f>
        <v/>
      </c>
      <c r="C1089" t="str">
        <f>申込一覧表!CJ117</f>
        <v/>
      </c>
      <c r="D1089" t="str">
        <f>申込一覧表!CU117</f>
        <v/>
      </c>
      <c r="E1089">
        <v>0</v>
      </c>
      <c r="F1089">
        <v>5</v>
      </c>
      <c r="G1089" t="str">
        <f>申込一覧表!DG117</f>
        <v>999:99.99</v>
      </c>
    </row>
    <row r="1090" spans="1:7">
      <c r="A1090" t="str">
        <f>IF(申込一覧表!AG118="","",申込一覧表!BI118)</f>
        <v/>
      </c>
      <c r="B1090" t="str">
        <f>申込一覧表!BY118</f>
        <v/>
      </c>
      <c r="C1090" t="str">
        <f>申込一覧表!CJ118</f>
        <v/>
      </c>
      <c r="D1090" t="str">
        <f>申込一覧表!CU118</f>
        <v/>
      </c>
      <c r="E1090">
        <v>0</v>
      </c>
      <c r="F1090">
        <v>5</v>
      </c>
      <c r="G1090" t="str">
        <f>申込一覧表!DG118</f>
        <v>999:99.99</v>
      </c>
    </row>
    <row r="1091" spans="1:7">
      <c r="A1091" t="str">
        <f>IF(申込一覧表!AG119="","",申込一覧表!BI119)</f>
        <v/>
      </c>
      <c r="B1091" t="str">
        <f>申込一覧表!BY119</f>
        <v/>
      </c>
      <c r="C1091" t="str">
        <f>申込一覧表!CJ119</f>
        <v/>
      </c>
      <c r="D1091" t="str">
        <f>申込一覧表!CU119</f>
        <v/>
      </c>
      <c r="E1091">
        <v>0</v>
      </c>
      <c r="F1091">
        <v>5</v>
      </c>
      <c r="G1091" t="str">
        <f>申込一覧表!DG119</f>
        <v>999:99.99</v>
      </c>
    </row>
    <row r="1092" spans="1:7">
      <c r="A1092" t="str">
        <f>IF(申込一覧表!AG120="","",申込一覧表!BI120)</f>
        <v/>
      </c>
      <c r="B1092" t="str">
        <f>申込一覧表!BY120</f>
        <v/>
      </c>
      <c r="C1092" t="str">
        <f>申込一覧表!CJ120</f>
        <v/>
      </c>
      <c r="D1092" t="str">
        <f>申込一覧表!CU120</f>
        <v/>
      </c>
      <c r="E1092">
        <v>0</v>
      </c>
      <c r="F1092">
        <v>5</v>
      </c>
      <c r="G1092" t="str">
        <f>申込一覧表!DG120</f>
        <v>999:99.99</v>
      </c>
    </row>
    <row r="1093" spans="1:7">
      <c r="A1093" t="str">
        <f>IF(申込一覧表!AG121="","",申込一覧表!BI121)</f>
        <v/>
      </c>
      <c r="B1093" t="str">
        <f>申込一覧表!BY121</f>
        <v/>
      </c>
      <c r="C1093" t="str">
        <f>申込一覧表!CJ121</f>
        <v/>
      </c>
      <c r="D1093" t="str">
        <f>申込一覧表!CU121</f>
        <v/>
      </c>
      <c r="E1093">
        <v>0</v>
      </c>
      <c r="F1093">
        <v>5</v>
      </c>
      <c r="G1093" t="str">
        <f>申込一覧表!DG121</f>
        <v>999:99.99</v>
      </c>
    </row>
    <row r="1094" spans="1:7">
      <c r="A1094" t="str">
        <f>IF(申込一覧表!AG122="","",申込一覧表!BI122)</f>
        <v/>
      </c>
      <c r="B1094" t="str">
        <f>申込一覧表!BY122</f>
        <v/>
      </c>
      <c r="C1094" t="str">
        <f>申込一覧表!CJ122</f>
        <v/>
      </c>
      <c r="D1094" t="str">
        <f>申込一覧表!CU122</f>
        <v/>
      </c>
      <c r="E1094">
        <v>0</v>
      </c>
      <c r="F1094">
        <v>5</v>
      </c>
      <c r="G1094" t="str">
        <f>申込一覧表!DG122</f>
        <v>999:99.99</v>
      </c>
    </row>
    <row r="1095" spans="1:7">
      <c r="A1095" t="str">
        <f>IF(申込一覧表!AG123="","",申込一覧表!BI123)</f>
        <v/>
      </c>
      <c r="B1095" t="str">
        <f>申込一覧表!BY123</f>
        <v/>
      </c>
      <c r="C1095" t="str">
        <f>申込一覧表!CJ123</f>
        <v/>
      </c>
      <c r="D1095" t="str">
        <f>申込一覧表!CU123</f>
        <v/>
      </c>
      <c r="E1095">
        <v>0</v>
      </c>
      <c r="F1095">
        <v>5</v>
      </c>
      <c r="G1095" t="str">
        <f>申込一覧表!DG123</f>
        <v>999:99.99</v>
      </c>
    </row>
    <row r="1096" spans="1:7">
      <c r="A1096" t="str">
        <f>IF(申込一覧表!AG124="","",申込一覧表!BI124)</f>
        <v/>
      </c>
      <c r="B1096" t="str">
        <f>申込一覧表!BY124</f>
        <v/>
      </c>
      <c r="C1096" t="str">
        <f>申込一覧表!CJ124</f>
        <v/>
      </c>
      <c r="D1096" t="str">
        <f>申込一覧表!CU124</f>
        <v/>
      </c>
      <c r="E1096">
        <v>0</v>
      </c>
      <c r="F1096">
        <v>5</v>
      </c>
      <c r="G1096" t="str">
        <f>申込一覧表!DG124</f>
        <v>999:99.99</v>
      </c>
    </row>
    <row r="1097" spans="1:7">
      <c r="A1097" t="str">
        <f>IF(申込一覧表!AG125="","",申込一覧表!BI125)</f>
        <v/>
      </c>
      <c r="B1097" t="str">
        <f>申込一覧表!BY125</f>
        <v/>
      </c>
      <c r="C1097" t="str">
        <f>申込一覧表!CJ125</f>
        <v/>
      </c>
      <c r="D1097" t="str">
        <f>申込一覧表!CU125</f>
        <v/>
      </c>
      <c r="E1097">
        <v>0</v>
      </c>
      <c r="F1097">
        <v>5</v>
      </c>
      <c r="G1097" t="str">
        <f>申込一覧表!DG125</f>
        <v>999:99.99</v>
      </c>
    </row>
    <row r="1098" spans="1:7">
      <c r="A1098" t="str">
        <f>IF(申込一覧表!AG126="","",申込一覧表!BI126)</f>
        <v/>
      </c>
      <c r="B1098" t="str">
        <f>申込一覧表!BY126</f>
        <v/>
      </c>
      <c r="C1098" t="str">
        <f>申込一覧表!CJ126</f>
        <v/>
      </c>
      <c r="D1098" t="str">
        <f>申込一覧表!CU126</f>
        <v/>
      </c>
      <c r="E1098">
        <v>0</v>
      </c>
      <c r="F1098">
        <v>5</v>
      </c>
      <c r="G1098" t="str">
        <f>申込一覧表!DG126</f>
        <v>999:99.99</v>
      </c>
    </row>
    <row r="1099" spans="1:7">
      <c r="A1099" s="118" t="str">
        <f>IF(申込一覧表!AG127="","",申込一覧表!BI127)</f>
        <v/>
      </c>
      <c r="B1099" s="118" t="str">
        <f>申込一覧表!BY127</f>
        <v/>
      </c>
      <c r="C1099" t="str">
        <f>申込一覧表!CJ127</f>
        <v/>
      </c>
      <c r="D1099" t="str">
        <f>申込一覧表!CU127</f>
        <v/>
      </c>
      <c r="E1099" s="118">
        <v>0</v>
      </c>
      <c r="F1099" s="118">
        <v>5</v>
      </c>
      <c r="G1099" s="118" t="str">
        <f>申込一覧表!DG127</f>
        <v>999:99.99</v>
      </c>
    </row>
    <row r="1100" spans="1:7">
      <c r="A1100" t="str">
        <f>IF(申込一覧表!AJ6="","",申込一覧表!BI6)</f>
        <v/>
      </c>
      <c r="B1100" s="24" t="str">
        <f>申込一覧表!BZ6</f>
        <v/>
      </c>
      <c r="C1100" s="24" t="str">
        <f>申込一覧表!CK6</f>
        <v/>
      </c>
      <c r="D1100" s="24" t="str">
        <f>申込一覧表!CV6</f>
        <v/>
      </c>
      <c r="E1100">
        <v>0</v>
      </c>
      <c r="F1100">
        <v>0</v>
      </c>
      <c r="G1100" t="str">
        <f>申込一覧表!DH6</f>
        <v>999:99.99</v>
      </c>
    </row>
    <row r="1101" spans="1:7">
      <c r="A1101" t="str">
        <f>IF(申込一覧表!AJ7="","",申込一覧表!BI7)</f>
        <v/>
      </c>
      <c r="B1101" t="str">
        <f>申込一覧表!BZ7</f>
        <v/>
      </c>
      <c r="C1101" t="str">
        <f>申込一覧表!CK7</f>
        <v/>
      </c>
      <c r="D1101" t="str">
        <f>申込一覧表!CV7</f>
        <v/>
      </c>
      <c r="E1101">
        <v>0</v>
      </c>
      <c r="F1101">
        <v>0</v>
      </c>
      <c r="G1101" t="str">
        <f>申込一覧表!DH7</f>
        <v>999:99.99</v>
      </c>
    </row>
    <row r="1102" spans="1:7">
      <c r="A1102" t="str">
        <f>IF(申込一覧表!AJ8="","",申込一覧表!BI8)</f>
        <v/>
      </c>
      <c r="B1102" t="str">
        <f>申込一覧表!BZ8</f>
        <v/>
      </c>
      <c r="C1102" t="str">
        <f>申込一覧表!CK8</f>
        <v/>
      </c>
      <c r="D1102" t="str">
        <f>申込一覧表!CV8</f>
        <v/>
      </c>
      <c r="E1102">
        <v>0</v>
      </c>
      <c r="F1102">
        <v>0</v>
      </c>
      <c r="G1102" t="str">
        <f>申込一覧表!DH8</f>
        <v>999:99.99</v>
      </c>
    </row>
    <row r="1103" spans="1:7">
      <c r="A1103" t="str">
        <f>IF(申込一覧表!AJ9="","",申込一覧表!BI9)</f>
        <v/>
      </c>
      <c r="B1103" t="str">
        <f>申込一覧表!BZ9</f>
        <v/>
      </c>
      <c r="C1103" t="str">
        <f>申込一覧表!CK9</f>
        <v/>
      </c>
      <c r="D1103" t="str">
        <f>申込一覧表!CV9</f>
        <v/>
      </c>
      <c r="E1103">
        <v>0</v>
      </c>
      <c r="F1103">
        <v>0</v>
      </c>
      <c r="G1103" t="str">
        <f>申込一覧表!DH9</f>
        <v>999:99.99</v>
      </c>
    </row>
    <row r="1104" spans="1:7">
      <c r="A1104" t="str">
        <f>IF(申込一覧表!AJ10="","",申込一覧表!BI10)</f>
        <v/>
      </c>
      <c r="B1104" t="str">
        <f>申込一覧表!BZ10</f>
        <v/>
      </c>
      <c r="C1104" t="str">
        <f>申込一覧表!CK10</f>
        <v/>
      </c>
      <c r="D1104" t="str">
        <f>申込一覧表!CV10</f>
        <v/>
      </c>
      <c r="E1104">
        <v>0</v>
      </c>
      <c r="F1104">
        <v>0</v>
      </c>
      <c r="G1104" t="str">
        <f>申込一覧表!DH10</f>
        <v>999:99.99</v>
      </c>
    </row>
    <row r="1105" spans="1:7">
      <c r="A1105" t="str">
        <f>IF(申込一覧表!AJ11="","",申込一覧表!BI11)</f>
        <v/>
      </c>
      <c r="B1105" t="str">
        <f>申込一覧表!BZ11</f>
        <v/>
      </c>
      <c r="C1105" t="str">
        <f>申込一覧表!CK11</f>
        <v/>
      </c>
      <c r="D1105" t="str">
        <f>申込一覧表!CV11</f>
        <v/>
      </c>
      <c r="E1105">
        <v>0</v>
      </c>
      <c r="F1105">
        <v>0</v>
      </c>
      <c r="G1105" t="str">
        <f>申込一覧表!DH11</f>
        <v>999:99.99</v>
      </c>
    </row>
    <row r="1106" spans="1:7">
      <c r="A1106" t="str">
        <f>IF(申込一覧表!AJ12="","",申込一覧表!BI12)</f>
        <v/>
      </c>
      <c r="B1106" t="str">
        <f>申込一覧表!BZ12</f>
        <v/>
      </c>
      <c r="C1106" t="str">
        <f>申込一覧表!CK12</f>
        <v/>
      </c>
      <c r="D1106" t="str">
        <f>申込一覧表!CV12</f>
        <v/>
      </c>
      <c r="E1106">
        <v>0</v>
      </c>
      <c r="F1106">
        <v>0</v>
      </c>
      <c r="G1106" t="str">
        <f>申込一覧表!DH12</f>
        <v>999:99.99</v>
      </c>
    </row>
    <row r="1107" spans="1:7">
      <c r="A1107" t="str">
        <f>IF(申込一覧表!AJ13="","",申込一覧表!BI13)</f>
        <v/>
      </c>
      <c r="B1107" t="str">
        <f>申込一覧表!BZ13</f>
        <v/>
      </c>
      <c r="C1107" t="str">
        <f>申込一覧表!CK13</f>
        <v/>
      </c>
      <c r="D1107" t="str">
        <f>申込一覧表!CV13</f>
        <v/>
      </c>
      <c r="E1107">
        <v>0</v>
      </c>
      <c r="F1107">
        <v>0</v>
      </c>
      <c r="G1107" t="str">
        <f>申込一覧表!DH13</f>
        <v>999:99.99</v>
      </c>
    </row>
    <row r="1108" spans="1:7">
      <c r="A1108" t="str">
        <f>IF(申込一覧表!AJ14="","",申込一覧表!BI14)</f>
        <v/>
      </c>
      <c r="B1108" t="str">
        <f>申込一覧表!BZ14</f>
        <v/>
      </c>
      <c r="C1108" t="str">
        <f>申込一覧表!CK14</f>
        <v/>
      </c>
      <c r="D1108" t="str">
        <f>申込一覧表!CV14</f>
        <v/>
      </c>
      <c r="E1108">
        <v>0</v>
      </c>
      <c r="F1108">
        <v>0</v>
      </c>
      <c r="G1108" t="str">
        <f>申込一覧表!DH14</f>
        <v>999:99.99</v>
      </c>
    </row>
    <row r="1109" spans="1:7">
      <c r="A1109" t="str">
        <f>IF(申込一覧表!AJ15="","",申込一覧表!BI15)</f>
        <v/>
      </c>
      <c r="B1109" t="str">
        <f>申込一覧表!BZ15</f>
        <v/>
      </c>
      <c r="C1109" t="str">
        <f>申込一覧表!CK15</f>
        <v/>
      </c>
      <c r="D1109" t="str">
        <f>申込一覧表!CV15</f>
        <v/>
      </c>
      <c r="E1109">
        <v>0</v>
      </c>
      <c r="F1109">
        <v>0</v>
      </c>
      <c r="G1109" t="str">
        <f>申込一覧表!DH15</f>
        <v>999:99.99</v>
      </c>
    </row>
    <row r="1110" spans="1:7">
      <c r="A1110" t="str">
        <f>IF(申込一覧表!AJ16="","",申込一覧表!BI16)</f>
        <v/>
      </c>
      <c r="B1110" t="str">
        <f>申込一覧表!BZ16</f>
        <v/>
      </c>
      <c r="C1110" t="str">
        <f>申込一覧表!CK16</f>
        <v/>
      </c>
      <c r="D1110" t="str">
        <f>申込一覧表!CV16</f>
        <v/>
      </c>
      <c r="E1110">
        <v>0</v>
      </c>
      <c r="F1110">
        <v>0</v>
      </c>
      <c r="G1110" t="str">
        <f>申込一覧表!DH16</f>
        <v>999:99.99</v>
      </c>
    </row>
    <row r="1111" spans="1:7">
      <c r="A1111" t="str">
        <f>IF(申込一覧表!AJ17="","",申込一覧表!BI17)</f>
        <v/>
      </c>
      <c r="B1111" t="str">
        <f>申込一覧表!BZ17</f>
        <v/>
      </c>
      <c r="C1111" t="str">
        <f>申込一覧表!CK17</f>
        <v/>
      </c>
      <c r="D1111" t="str">
        <f>申込一覧表!CV17</f>
        <v/>
      </c>
      <c r="E1111">
        <v>0</v>
      </c>
      <c r="F1111">
        <v>0</v>
      </c>
      <c r="G1111" t="str">
        <f>申込一覧表!DH17</f>
        <v>999:99.99</v>
      </c>
    </row>
    <row r="1112" spans="1:7">
      <c r="A1112" t="str">
        <f>IF(申込一覧表!AJ18="","",申込一覧表!BI18)</f>
        <v/>
      </c>
      <c r="B1112" t="str">
        <f>申込一覧表!BZ18</f>
        <v/>
      </c>
      <c r="C1112" t="str">
        <f>申込一覧表!CK18</f>
        <v/>
      </c>
      <c r="D1112" t="str">
        <f>申込一覧表!CV18</f>
        <v/>
      </c>
      <c r="E1112">
        <v>0</v>
      </c>
      <c r="F1112">
        <v>0</v>
      </c>
      <c r="G1112" t="str">
        <f>申込一覧表!DH18</f>
        <v>999:99.99</v>
      </c>
    </row>
    <row r="1113" spans="1:7">
      <c r="A1113" t="str">
        <f>IF(申込一覧表!AJ19="","",申込一覧表!BI19)</f>
        <v/>
      </c>
      <c r="B1113" t="str">
        <f>申込一覧表!BZ19</f>
        <v/>
      </c>
      <c r="C1113" t="str">
        <f>申込一覧表!CK19</f>
        <v/>
      </c>
      <c r="D1113" t="str">
        <f>申込一覧表!CV19</f>
        <v/>
      </c>
      <c r="E1113">
        <v>0</v>
      </c>
      <c r="F1113">
        <v>0</v>
      </c>
      <c r="G1113" t="str">
        <f>申込一覧表!DH19</f>
        <v>999:99.99</v>
      </c>
    </row>
    <row r="1114" spans="1:7">
      <c r="A1114" t="str">
        <f>IF(申込一覧表!AJ20="","",申込一覧表!BI20)</f>
        <v/>
      </c>
      <c r="B1114" t="str">
        <f>申込一覧表!BZ20</f>
        <v/>
      </c>
      <c r="C1114" t="str">
        <f>申込一覧表!CK20</f>
        <v/>
      </c>
      <c r="D1114" t="str">
        <f>申込一覧表!CV20</f>
        <v/>
      </c>
      <c r="E1114">
        <v>0</v>
      </c>
      <c r="F1114">
        <v>0</v>
      </c>
      <c r="G1114" t="str">
        <f>申込一覧表!DH20</f>
        <v>999:99.99</v>
      </c>
    </row>
    <row r="1115" spans="1:7">
      <c r="A1115" t="str">
        <f>IF(申込一覧表!AJ21="","",申込一覧表!BI21)</f>
        <v/>
      </c>
      <c r="B1115" t="str">
        <f>申込一覧表!BZ21</f>
        <v/>
      </c>
      <c r="C1115" t="str">
        <f>申込一覧表!CK21</f>
        <v/>
      </c>
      <c r="D1115" t="str">
        <f>申込一覧表!CV21</f>
        <v/>
      </c>
      <c r="E1115">
        <v>0</v>
      </c>
      <c r="F1115">
        <v>0</v>
      </c>
      <c r="G1115" t="str">
        <f>申込一覧表!DH21</f>
        <v>999:99.99</v>
      </c>
    </row>
    <row r="1116" spans="1:7">
      <c r="A1116" t="str">
        <f>IF(申込一覧表!AJ22="","",申込一覧表!BI22)</f>
        <v/>
      </c>
      <c r="B1116" t="str">
        <f>申込一覧表!BZ22</f>
        <v/>
      </c>
      <c r="C1116" t="str">
        <f>申込一覧表!CK22</f>
        <v/>
      </c>
      <c r="D1116" t="str">
        <f>申込一覧表!CV22</f>
        <v/>
      </c>
      <c r="E1116">
        <v>0</v>
      </c>
      <c r="F1116">
        <v>0</v>
      </c>
      <c r="G1116" t="str">
        <f>申込一覧表!DH22</f>
        <v>999:99.99</v>
      </c>
    </row>
    <row r="1117" spans="1:7">
      <c r="A1117" t="str">
        <f>IF(申込一覧表!AJ23="","",申込一覧表!BI23)</f>
        <v/>
      </c>
      <c r="B1117" t="str">
        <f>申込一覧表!BZ23</f>
        <v/>
      </c>
      <c r="C1117" t="str">
        <f>申込一覧表!CK23</f>
        <v/>
      </c>
      <c r="D1117" t="str">
        <f>申込一覧表!CV23</f>
        <v/>
      </c>
      <c r="E1117">
        <v>0</v>
      </c>
      <c r="F1117">
        <v>0</v>
      </c>
      <c r="G1117" t="str">
        <f>申込一覧表!DH23</f>
        <v>999:99.99</v>
      </c>
    </row>
    <row r="1118" spans="1:7">
      <c r="A1118" t="str">
        <f>IF(申込一覧表!AJ24="","",申込一覧表!BI24)</f>
        <v/>
      </c>
      <c r="B1118" t="str">
        <f>申込一覧表!BZ24</f>
        <v/>
      </c>
      <c r="C1118" t="str">
        <f>申込一覧表!CK24</f>
        <v/>
      </c>
      <c r="D1118" t="str">
        <f>申込一覧表!CV24</f>
        <v/>
      </c>
      <c r="E1118">
        <v>0</v>
      </c>
      <c r="F1118">
        <v>0</v>
      </c>
      <c r="G1118" t="str">
        <f>申込一覧表!DH24</f>
        <v>999:99.99</v>
      </c>
    </row>
    <row r="1119" spans="1:7">
      <c r="A1119" t="str">
        <f>IF(申込一覧表!AJ25="","",申込一覧表!BI25)</f>
        <v/>
      </c>
      <c r="B1119" t="str">
        <f>申込一覧表!BZ25</f>
        <v/>
      </c>
      <c r="C1119" t="str">
        <f>申込一覧表!CK25</f>
        <v/>
      </c>
      <c r="D1119" t="str">
        <f>申込一覧表!CV25</f>
        <v/>
      </c>
      <c r="E1119">
        <v>0</v>
      </c>
      <c r="F1119">
        <v>0</v>
      </c>
      <c r="G1119" t="str">
        <f>申込一覧表!DH25</f>
        <v>999:99.99</v>
      </c>
    </row>
    <row r="1120" spans="1:7">
      <c r="A1120" t="str">
        <f>IF(申込一覧表!AJ26="","",申込一覧表!BI26)</f>
        <v/>
      </c>
      <c r="B1120" t="str">
        <f>申込一覧表!BZ26</f>
        <v/>
      </c>
      <c r="C1120" t="str">
        <f>申込一覧表!CK26</f>
        <v/>
      </c>
      <c r="D1120" t="str">
        <f>申込一覧表!CV26</f>
        <v/>
      </c>
      <c r="E1120">
        <v>0</v>
      </c>
      <c r="F1120">
        <v>0</v>
      </c>
      <c r="G1120" t="str">
        <f>申込一覧表!DH26</f>
        <v>999:99.99</v>
      </c>
    </row>
    <row r="1121" spans="1:7">
      <c r="A1121" t="str">
        <f>IF(申込一覧表!AJ27="","",申込一覧表!BI27)</f>
        <v/>
      </c>
      <c r="B1121" t="str">
        <f>申込一覧表!BZ27</f>
        <v/>
      </c>
      <c r="C1121" t="str">
        <f>申込一覧表!CK27</f>
        <v/>
      </c>
      <c r="D1121" t="str">
        <f>申込一覧表!CV27</f>
        <v/>
      </c>
      <c r="E1121">
        <v>0</v>
      </c>
      <c r="F1121">
        <v>0</v>
      </c>
      <c r="G1121" t="str">
        <f>申込一覧表!DH27</f>
        <v>999:99.99</v>
      </c>
    </row>
    <row r="1122" spans="1:7">
      <c r="A1122" t="str">
        <f>IF(申込一覧表!AJ28="","",申込一覧表!BI28)</f>
        <v/>
      </c>
      <c r="B1122" t="str">
        <f>申込一覧表!BZ28</f>
        <v/>
      </c>
      <c r="C1122" t="str">
        <f>申込一覧表!CK28</f>
        <v/>
      </c>
      <c r="D1122" t="str">
        <f>申込一覧表!CV28</f>
        <v/>
      </c>
      <c r="E1122">
        <v>0</v>
      </c>
      <c r="F1122">
        <v>0</v>
      </c>
      <c r="G1122" t="str">
        <f>申込一覧表!DH28</f>
        <v>999:99.99</v>
      </c>
    </row>
    <row r="1123" spans="1:7">
      <c r="A1123" t="str">
        <f>IF(申込一覧表!AJ29="","",申込一覧表!BI29)</f>
        <v/>
      </c>
      <c r="B1123" t="str">
        <f>申込一覧表!BZ29</f>
        <v/>
      </c>
      <c r="C1123" t="str">
        <f>申込一覧表!CK29</f>
        <v/>
      </c>
      <c r="D1123" t="str">
        <f>申込一覧表!CV29</f>
        <v/>
      </c>
      <c r="E1123">
        <v>0</v>
      </c>
      <c r="F1123">
        <v>0</v>
      </c>
      <c r="G1123" t="str">
        <f>申込一覧表!DH29</f>
        <v>999:99.99</v>
      </c>
    </row>
    <row r="1124" spans="1:7">
      <c r="A1124" t="str">
        <f>IF(申込一覧表!AJ30="","",申込一覧表!BI30)</f>
        <v/>
      </c>
      <c r="B1124" t="str">
        <f>申込一覧表!BZ30</f>
        <v/>
      </c>
      <c r="C1124" t="str">
        <f>申込一覧表!CK30</f>
        <v/>
      </c>
      <c r="D1124" t="str">
        <f>申込一覧表!CV30</f>
        <v/>
      </c>
      <c r="E1124">
        <v>0</v>
      </c>
      <c r="F1124">
        <v>0</v>
      </c>
      <c r="G1124" t="str">
        <f>申込一覧表!DH30</f>
        <v>999:99.99</v>
      </c>
    </row>
    <row r="1125" spans="1:7">
      <c r="A1125" t="str">
        <f>IF(申込一覧表!AJ31="","",申込一覧表!BI31)</f>
        <v/>
      </c>
      <c r="B1125" t="str">
        <f>申込一覧表!BZ31</f>
        <v/>
      </c>
      <c r="C1125" t="str">
        <f>申込一覧表!CK31</f>
        <v/>
      </c>
      <c r="D1125" t="str">
        <f>申込一覧表!CV31</f>
        <v/>
      </c>
      <c r="E1125">
        <v>0</v>
      </c>
      <c r="F1125">
        <v>0</v>
      </c>
      <c r="G1125" t="str">
        <f>申込一覧表!DH31</f>
        <v>999:99.99</v>
      </c>
    </row>
    <row r="1126" spans="1:7">
      <c r="A1126" t="str">
        <f>IF(申込一覧表!AJ32="","",申込一覧表!BI32)</f>
        <v/>
      </c>
      <c r="B1126" t="str">
        <f>申込一覧表!BZ32</f>
        <v/>
      </c>
      <c r="C1126" t="str">
        <f>申込一覧表!CK32</f>
        <v/>
      </c>
      <c r="D1126" t="str">
        <f>申込一覧表!CV32</f>
        <v/>
      </c>
      <c r="E1126">
        <v>0</v>
      </c>
      <c r="F1126">
        <v>0</v>
      </c>
      <c r="G1126" t="str">
        <f>申込一覧表!DH32</f>
        <v>999:99.99</v>
      </c>
    </row>
    <row r="1127" spans="1:7">
      <c r="A1127" t="str">
        <f>IF(申込一覧表!AJ33="","",申込一覧表!BI33)</f>
        <v/>
      </c>
      <c r="B1127" t="str">
        <f>申込一覧表!BZ33</f>
        <v/>
      </c>
      <c r="C1127" t="str">
        <f>申込一覧表!CK33</f>
        <v/>
      </c>
      <c r="D1127" t="str">
        <f>申込一覧表!CV33</f>
        <v/>
      </c>
      <c r="E1127">
        <v>0</v>
      </c>
      <c r="F1127">
        <v>0</v>
      </c>
      <c r="G1127" t="str">
        <f>申込一覧表!DH33</f>
        <v>999:99.99</v>
      </c>
    </row>
    <row r="1128" spans="1:7">
      <c r="A1128" t="str">
        <f>IF(申込一覧表!AJ34="","",申込一覧表!BI34)</f>
        <v/>
      </c>
      <c r="B1128" t="str">
        <f>申込一覧表!BZ34</f>
        <v/>
      </c>
      <c r="C1128" t="str">
        <f>申込一覧表!CK34</f>
        <v/>
      </c>
      <c r="D1128" t="str">
        <f>申込一覧表!CV34</f>
        <v/>
      </c>
      <c r="E1128">
        <v>0</v>
      </c>
      <c r="F1128">
        <v>0</v>
      </c>
      <c r="G1128" t="str">
        <f>申込一覧表!DH34</f>
        <v>999:99.99</v>
      </c>
    </row>
    <row r="1129" spans="1:7">
      <c r="A1129" t="str">
        <f>IF(申込一覧表!AJ35="","",申込一覧表!BI35)</f>
        <v/>
      </c>
      <c r="B1129" t="str">
        <f>申込一覧表!BZ35</f>
        <v/>
      </c>
      <c r="C1129" t="str">
        <f>申込一覧表!CK35</f>
        <v/>
      </c>
      <c r="D1129" t="str">
        <f>申込一覧表!CV35</f>
        <v/>
      </c>
      <c r="E1129">
        <v>0</v>
      </c>
      <c r="F1129">
        <v>0</v>
      </c>
      <c r="G1129" t="str">
        <f>申込一覧表!DH35</f>
        <v>999:99.99</v>
      </c>
    </row>
    <row r="1130" spans="1:7">
      <c r="A1130" t="str">
        <f>IF(申込一覧表!AJ36="","",申込一覧表!BI36)</f>
        <v/>
      </c>
      <c r="B1130" t="str">
        <f>申込一覧表!BZ36</f>
        <v/>
      </c>
      <c r="C1130" t="str">
        <f>申込一覧表!CK36</f>
        <v/>
      </c>
      <c r="D1130" t="str">
        <f>申込一覧表!CV36</f>
        <v/>
      </c>
      <c r="E1130">
        <v>0</v>
      </c>
      <c r="F1130">
        <v>0</v>
      </c>
      <c r="G1130" t="str">
        <f>申込一覧表!DH36</f>
        <v>999:99.99</v>
      </c>
    </row>
    <row r="1131" spans="1:7">
      <c r="A1131" t="str">
        <f>IF(申込一覧表!AJ37="","",申込一覧表!BI37)</f>
        <v/>
      </c>
      <c r="B1131" t="str">
        <f>申込一覧表!BZ37</f>
        <v/>
      </c>
      <c r="C1131" t="str">
        <f>申込一覧表!CK37</f>
        <v/>
      </c>
      <c r="D1131" t="str">
        <f>申込一覧表!CV37</f>
        <v/>
      </c>
      <c r="E1131">
        <v>0</v>
      </c>
      <c r="F1131">
        <v>0</v>
      </c>
      <c r="G1131" t="str">
        <f>申込一覧表!DH37</f>
        <v>999:99.99</v>
      </c>
    </row>
    <row r="1132" spans="1:7">
      <c r="A1132" t="str">
        <f>IF(申込一覧表!AJ38="","",申込一覧表!BI38)</f>
        <v/>
      </c>
      <c r="B1132" t="str">
        <f>申込一覧表!BZ38</f>
        <v/>
      </c>
      <c r="C1132" t="str">
        <f>申込一覧表!CK38</f>
        <v/>
      </c>
      <c r="D1132" t="str">
        <f>申込一覧表!CV38</f>
        <v/>
      </c>
      <c r="E1132">
        <v>0</v>
      </c>
      <c r="F1132">
        <v>0</v>
      </c>
      <c r="G1132" t="str">
        <f>申込一覧表!DH38</f>
        <v>999:99.99</v>
      </c>
    </row>
    <row r="1133" spans="1:7">
      <c r="A1133" t="str">
        <f>IF(申込一覧表!AJ39="","",申込一覧表!BI39)</f>
        <v/>
      </c>
      <c r="B1133" t="str">
        <f>申込一覧表!BZ39</f>
        <v/>
      </c>
      <c r="C1133" t="str">
        <f>申込一覧表!CK39</f>
        <v/>
      </c>
      <c r="D1133" t="str">
        <f>申込一覧表!CV39</f>
        <v/>
      </c>
      <c r="E1133">
        <v>0</v>
      </c>
      <c r="F1133">
        <v>0</v>
      </c>
      <c r="G1133" t="str">
        <f>申込一覧表!DH39</f>
        <v>999:99.99</v>
      </c>
    </row>
    <row r="1134" spans="1:7">
      <c r="A1134" t="str">
        <f>IF(申込一覧表!AJ40="","",申込一覧表!BI40)</f>
        <v/>
      </c>
      <c r="B1134" t="str">
        <f>申込一覧表!BZ40</f>
        <v/>
      </c>
      <c r="C1134" t="str">
        <f>申込一覧表!CK40</f>
        <v/>
      </c>
      <c r="D1134" t="str">
        <f>申込一覧表!CV40</f>
        <v/>
      </c>
      <c r="E1134">
        <v>0</v>
      </c>
      <c r="F1134">
        <v>0</v>
      </c>
      <c r="G1134" t="str">
        <f>申込一覧表!DH40</f>
        <v>999:99.99</v>
      </c>
    </row>
    <row r="1135" spans="1:7">
      <c r="A1135" t="str">
        <f>IF(申込一覧表!AJ41="","",申込一覧表!BI41)</f>
        <v/>
      </c>
      <c r="B1135" t="str">
        <f>申込一覧表!BZ41</f>
        <v/>
      </c>
      <c r="C1135" t="str">
        <f>申込一覧表!CK41</f>
        <v/>
      </c>
      <c r="D1135" t="str">
        <f>申込一覧表!CV41</f>
        <v/>
      </c>
      <c r="E1135">
        <v>0</v>
      </c>
      <c r="F1135">
        <v>0</v>
      </c>
      <c r="G1135" t="str">
        <f>申込一覧表!DH41</f>
        <v>999:99.99</v>
      </c>
    </row>
    <row r="1136" spans="1:7">
      <c r="A1136" t="str">
        <f>IF(申込一覧表!AJ42="","",申込一覧表!BI42)</f>
        <v/>
      </c>
      <c r="B1136" t="str">
        <f>申込一覧表!BZ42</f>
        <v/>
      </c>
      <c r="C1136" t="str">
        <f>申込一覧表!CK42</f>
        <v/>
      </c>
      <c r="D1136" t="str">
        <f>申込一覧表!CV42</f>
        <v/>
      </c>
      <c r="E1136">
        <v>0</v>
      </c>
      <c r="F1136">
        <v>0</v>
      </c>
      <c r="G1136" t="str">
        <f>申込一覧表!DH42</f>
        <v>999:99.99</v>
      </c>
    </row>
    <row r="1137" spans="1:7">
      <c r="A1137" t="str">
        <f>IF(申込一覧表!AJ43="","",申込一覧表!BI43)</f>
        <v/>
      </c>
      <c r="B1137" t="str">
        <f>申込一覧表!BZ43</f>
        <v/>
      </c>
      <c r="C1137" t="str">
        <f>申込一覧表!CK43</f>
        <v/>
      </c>
      <c r="D1137" t="str">
        <f>申込一覧表!CV43</f>
        <v/>
      </c>
      <c r="E1137">
        <v>0</v>
      </c>
      <c r="F1137">
        <v>0</v>
      </c>
      <c r="G1137" t="str">
        <f>申込一覧表!DH43</f>
        <v>999:99.99</v>
      </c>
    </row>
    <row r="1138" spans="1:7">
      <c r="A1138" t="str">
        <f>IF(申込一覧表!AJ44="","",申込一覧表!BI44)</f>
        <v/>
      </c>
      <c r="B1138" t="str">
        <f>申込一覧表!BZ44</f>
        <v/>
      </c>
      <c r="C1138" t="str">
        <f>申込一覧表!CK44</f>
        <v/>
      </c>
      <c r="D1138" t="str">
        <f>申込一覧表!CV44</f>
        <v/>
      </c>
      <c r="E1138">
        <v>0</v>
      </c>
      <c r="F1138">
        <v>0</v>
      </c>
      <c r="G1138" t="str">
        <f>申込一覧表!DH44</f>
        <v>999:99.99</v>
      </c>
    </row>
    <row r="1139" spans="1:7">
      <c r="A1139" t="str">
        <f>IF(申込一覧表!AJ45="","",申込一覧表!BI45)</f>
        <v/>
      </c>
      <c r="B1139" t="str">
        <f>申込一覧表!BZ45</f>
        <v/>
      </c>
      <c r="C1139" t="str">
        <f>申込一覧表!CK45</f>
        <v/>
      </c>
      <c r="D1139" t="str">
        <f>申込一覧表!CV45</f>
        <v/>
      </c>
      <c r="E1139">
        <v>0</v>
      </c>
      <c r="F1139">
        <v>0</v>
      </c>
      <c r="G1139" t="str">
        <f>申込一覧表!DH45</f>
        <v>999:99.99</v>
      </c>
    </row>
    <row r="1140" spans="1:7">
      <c r="A1140" t="str">
        <f>IF(申込一覧表!AJ46="","",申込一覧表!BI46)</f>
        <v/>
      </c>
      <c r="B1140" t="str">
        <f>申込一覧表!BZ46</f>
        <v/>
      </c>
      <c r="C1140" t="str">
        <f>申込一覧表!CK46</f>
        <v/>
      </c>
      <c r="D1140" t="str">
        <f>申込一覧表!CV46</f>
        <v/>
      </c>
      <c r="E1140">
        <v>0</v>
      </c>
      <c r="F1140">
        <v>0</v>
      </c>
      <c r="G1140" t="str">
        <f>申込一覧表!DH46</f>
        <v>999:99.99</v>
      </c>
    </row>
    <row r="1141" spans="1:7">
      <c r="A1141" t="str">
        <f>IF(申込一覧表!AJ47="","",申込一覧表!BI47)</f>
        <v/>
      </c>
      <c r="B1141" t="str">
        <f>申込一覧表!BZ47</f>
        <v/>
      </c>
      <c r="C1141" t="str">
        <f>申込一覧表!CK47</f>
        <v/>
      </c>
      <c r="D1141" t="str">
        <f>申込一覧表!CV47</f>
        <v/>
      </c>
      <c r="E1141">
        <v>0</v>
      </c>
      <c r="F1141">
        <v>0</v>
      </c>
      <c r="G1141" t="str">
        <f>申込一覧表!DH47</f>
        <v>999:99.99</v>
      </c>
    </row>
    <row r="1142" spans="1:7">
      <c r="A1142" t="str">
        <f>IF(申込一覧表!AJ48="","",申込一覧表!BI48)</f>
        <v/>
      </c>
      <c r="B1142" t="str">
        <f>申込一覧表!BZ48</f>
        <v/>
      </c>
      <c r="C1142" t="str">
        <f>申込一覧表!CK48</f>
        <v/>
      </c>
      <c r="D1142" t="str">
        <f>申込一覧表!CV48</f>
        <v/>
      </c>
      <c r="E1142">
        <v>0</v>
      </c>
      <c r="F1142">
        <v>0</v>
      </c>
      <c r="G1142" t="str">
        <f>申込一覧表!DH48</f>
        <v>999:99.99</v>
      </c>
    </row>
    <row r="1143" spans="1:7">
      <c r="A1143" t="str">
        <f>IF(申込一覧表!AJ49="","",申込一覧表!BI49)</f>
        <v/>
      </c>
      <c r="B1143" t="str">
        <f>申込一覧表!BZ49</f>
        <v/>
      </c>
      <c r="C1143" t="str">
        <f>申込一覧表!CK49</f>
        <v/>
      </c>
      <c r="D1143" t="str">
        <f>申込一覧表!CV49</f>
        <v/>
      </c>
      <c r="E1143">
        <v>0</v>
      </c>
      <c r="F1143">
        <v>0</v>
      </c>
      <c r="G1143" t="str">
        <f>申込一覧表!DH49</f>
        <v>999:99.99</v>
      </c>
    </row>
    <row r="1144" spans="1:7">
      <c r="A1144" t="str">
        <f>IF(申込一覧表!AJ50="","",申込一覧表!BI50)</f>
        <v/>
      </c>
      <c r="B1144" t="str">
        <f>申込一覧表!BZ50</f>
        <v/>
      </c>
      <c r="C1144" t="str">
        <f>申込一覧表!CK50</f>
        <v/>
      </c>
      <c r="D1144" t="str">
        <f>申込一覧表!CV50</f>
        <v/>
      </c>
      <c r="E1144">
        <v>0</v>
      </c>
      <c r="F1144">
        <v>0</v>
      </c>
      <c r="G1144" t="str">
        <f>申込一覧表!DH50</f>
        <v>999:99.99</v>
      </c>
    </row>
    <row r="1145" spans="1:7">
      <c r="A1145" t="str">
        <f>IF(申込一覧表!AJ51="","",申込一覧表!BI51)</f>
        <v/>
      </c>
      <c r="B1145" t="str">
        <f>申込一覧表!BZ51</f>
        <v/>
      </c>
      <c r="C1145" t="str">
        <f>申込一覧表!CK51</f>
        <v/>
      </c>
      <c r="D1145" t="str">
        <f>申込一覧表!CV51</f>
        <v/>
      </c>
      <c r="E1145">
        <v>0</v>
      </c>
      <c r="F1145">
        <v>0</v>
      </c>
      <c r="G1145" t="str">
        <f>申込一覧表!DH51</f>
        <v>999:99.99</v>
      </c>
    </row>
    <row r="1146" spans="1:7">
      <c r="A1146" t="str">
        <f>IF(申込一覧表!AJ52="","",申込一覧表!BI52)</f>
        <v/>
      </c>
      <c r="B1146" t="str">
        <f>申込一覧表!BZ52</f>
        <v/>
      </c>
      <c r="C1146" t="str">
        <f>申込一覧表!CK52</f>
        <v/>
      </c>
      <c r="D1146" t="str">
        <f>申込一覧表!CV52</f>
        <v/>
      </c>
      <c r="E1146">
        <v>0</v>
      </c>
      <c r="F1146">
        <v>0</v>
      </c>
      <c r="G1146" t="str">
        <f>申込一覧表!DH52</f>
        <v>999:99.99</v>
      </c>
    </row>
    <row r="1147" spans="1:7">
      <c r="A1147" t="str">
        <f>IF(申込一覧表!AJ53="","",申込一覧表!BI53)</f>
        <v/>
      </c>
      <c r="B1147" t="str">
        <f>申込一覧表!BZ53</f>
        <v/>
      </c>
      <c r="C1147" t="str">
        <f>申込一覧表!CK53</f>
        <v/>
      </c>
      <c r="D1147" t="str">
        <f>申込一覧表!CV53</f>
        <v/>
      </c>
      <c r="E1147">
        <v>0</v>
      </c>
      <c r="F1147">
        <v>0</v>
      </c>
      <c r="G1147" t="str">
        <f>申込一覧表!DH53</f>
        <v>999:99.99</v>
      </c>
    </row>
    <row r="1148" spans="1:7">
      <c r="A1148" t="str">
        <f>IF(申込一覧表!AJ54="","",申込一覧表!BI54)</f>
        <v/>
      </c>
      <c r="B1148" t="str">
        <f>申込一覧表!BZ54</f>
        <v/>
      </c>
      <c r="C1148" t="str">
        <f>申込一覧表!CK54</f>
        <v/>
      </c>
      <c r="D1148" t="str">
        <f>申込一覧表!CV54</f>
        <v/>
      </c>
      <c r="E1148">
        <v>0</v>
      </c>
      <c r="F1148">
        <v>0</v>
      </c>
      <c r="G1148" t="str">
        <f>申込一覧表!DH54</f>
        <v>999:99.99</v>
      </c>
    </row>
    <row r="1149" spans="1:7">
      <c r="A1149" t="str">
        <f>IF(申込一覧表!AJ55="","",申込一覧表!BI55)</f>
        <v/>
      </c>
      <c r="B1149" t="str">
        <f>申込一覧表!BZ55</f>
        <v/>
      </c>
      <c r="C1149" t="str">
        <f>申込一覧表!CK55</f>
        <v/>
      </c>
      <c r="D1149" t="str">
        <f>申込一覧表!CV55</f>
        <v/>
      </c>
      <c r="E1149">
        <v>0</v>
      </c>
      <c r="F1149">
        <v>0</v>
      </c>
      <c r="G1149" t="str">
        <f>申込一覧表!DH55</f>
        <v>999:99.99</v>
      </c>
    </row>
    <row r="1150" spans="1:7">
      <c r="A1150" t="str">
        <f>IF(申込一覧表!AJ56="","",申込一覧表!BI56)</f>
        <v/>
      </c>
      <c r="B1150" t="str">
        <f>申込一覧表!BZ56</f>
        <v/>
      </c>
      <c r="C1150" t="str">
        <f>申込一覧表!CK56</f>
        <v/>
      </c>
      <c r="D1150" t="str">
        <f>申込一覧表!CV56</f>
        <v/>
      </c>
      <c r="E1150">
        <v>0</v>
      </c>
      <c r="F1150">
        <v>0</v>
      </c>
      <c r="G1150" t="str">
        <f>申込一覧表!DH56</f>
        <v>999:99.99</v>
      </c>
    </row>
    <row r="1151" spans="1:7">
      <c r="A1151" t="str">
        <f>IF(申込一覧表!AJ57="","",申込一覧表!BI57)</f>
        <v/>
      </c>
      <c r="B1151" t="str">
        <f>申込一覧表!BZ57</f>
        <v/>
      </c>
      <c r="C1151" t="str">
        <f>申込一覧表!CK57</f>
        <v/>
      </c>
      <c r="D1151" t="str">
        <f>申込一覧表!CV57</f>
        <v/>
      </c>
      <c r="E1151">
        <v>0</v>
      </c>
      <c r="F1151">
        <v>0</v>
      </c>
      <c r="G1151" t="str">
        <f>申込一覧表!DH57</f>
        <v>999:99.99</v>
      </c>
    </row>
    <row r="1152" spans="1:7">
      <c r="A1152" t="str">
        <f>IF(申込一覧表!AJ58="","",申込一覧表!BI58)</f>
        <v/>
      </c>
      <c r="B1152" t="str">
        <f>申込一覧表!BZ58</f>
        <v/>
      </c>
      <c r="C1152" t="str">
        <f>申込一覧表!CK58</f>
        <v/>
      </c>
      <c r="D1152" t="str">
        <f>申込一覧表!CV58</f>
        <v/>
      </c>
      <c r="E1152">
        <v>0</v>
      </c>
      <c r="F1152">
        <v>0</v>
      </c>
      <c r="G1152" t="str">
        <f>申込一覧表!DH58</f>
        <v>999:99.99</v>
      </c>
    </row>
    <row r="1153" spans="1:7">
      <c r="A1153" t="str">
        <f>IF(申込一覧表!AJ59="","",申込一覧表!BI59)</f>
        <v/>
      </c>
      <c r="B1153" t="str">
        <f>申込一覧表!BZ59</f>
        <v/>
      </c>
      <c r="C1153" t="str">
        <f>申込一覧表!CK59</f>
        <v/>
      </c>
      <c r="D1153" t="str">
        <f>申込一覧表!CV59</f>
        <v/>
      </c>
      <c r="E1153">
        <v>0</v>
      </c>
      <c r="F1153">
        <v>0</v>
      </c>
      <c r="G1153" t="str">
        <f>申込一覧表!DH59</f>
        <v>999:99.99</v>
      </c>
    </row>
    <row r="1154" spans="1:7">
      <c r="A1154" t="str">
        <f>IF(申込一覧表!AJ60="","",申込一覧表!BI60)</f>
        <v/>
      </c>
      <c r="B1154" t="str">
        <f>申込一覧表!BZ60</f>
        <v/>
      </c>
      <c r="C1154" t="str">
        <f>申込一覧表!CK60</f>
        <v/>
      </c>
      <c r="D1154" t="str">
        <f>申込一覧表!CV60</f>
        <v/>
      </c>
      <c r="E1154">
        <v>0</v>
      </c>
      <c r="F1154">
        <v>0</v>
      </c>
      <c r="G1154" t="str">
        <f>申込一覧表!DH60</f>
        <v>999:99.99</v>
      </c>
    </row>
    <row r="1155" spans="1:7">
      <c r="A1155" t="str">
        <f>IF(申込一覧表!AJ61="","",申込一覧表!BI61)</f>
        <v/>
      </c>
      <c r="B1155" t="str">
        <f>申込一覧表!BZ61</f>
        <v/>
      </c>
      <c r="C1155" t="str">
        <f>申込一覧表!CK61</f>
        <v/>
      </c>
      <c r="D1155" t="str">
        <f>申込一覧表!CV61</f>
        <v/>
      </c>
      <c r="E1155">
        <v>0</v>
      </c>
      <c r="F1155">
        <v>0</v>
      </c>
      <c r="G1155" t="str">
        <f>申込一覧表!DH61</f>
        <v>999:99.99</v>
      </c>
    </row>
    <row r="1156" spans="1:7">
      <c r="A1156" t="str">
        <f>IF(申込一覧表!AJ62="","",申込一覧表!BI62)</f>
        <v/>
      </c>
      <c r="B1156" t="str">
        <f>申込一覧表!BZ62</f>
        <v/>
      </c>
      <c r="C1156" t="str">
        <f>申込一覧表!CK62</f>
        <v/>
      </c>
      <c r="D1156" t="str">
        <f>申込一覧表!CV62</f>
        <v/>
      </c>
      <c r="E1156">
        <v>0</v>
      </c>
      <c r="F1156">
        <v>0</v>
      </c>
      <c r="G1156" t="str">
        <f>申込一覧表!DH62</f>
        <v>999:99.99</v>
      </c>
    </row>
    <row r="1157" spans="1:7">
      <c r="A1157" t="str">
        <f>IF(申込一覧表!AJ63="","",申込一覧表!BI63)</f>
        <v/>
      </c>
      <c r="B1157" t="str">
        <f>申込一覧表!BZ63</f>
        <v/>
      </c>
      <c r="C1157" t="str">
        <f>申込一覧表!CK63</f>
        <v/>
      </c>
      <c r="D1157" t="str">
        <f>申込一覧表!CV63</f>
        <v/>
      </c>
      <c r="E1157">
        <v>0</v>
      </c>
      <c r="F1157">
        <v>0</v>
      </c>
      <c r="G1157" t="str">
        <f>申込一覧表!DH63</f>
        <v>999:99.99</v>
      </c>
    </row>
    <row r="1158" spans="1:7">
      <c r="A1158" t="str">
        <f>IF(申込一覧表!AJ64="","",申込一覧表!BI64)</f>
        <v/>
      </c>
      <c r="B1158" t="str">
        <f>申込一覧表!BZ64</f>
        <v/>
      </c>
      <c r="C1158" t="str">
        <f>申込一覧表!CK64</f>
        <v/>
      </c>
      <c r="D1158" t="str">
        <f>申込一覧表!CV64</f>
        <v/>
      </c>
      <c r="E1158">
        <v>0</v>
      </c>
      <c r="F1158">
        <v>0</v>
      </c>
      <c r="G1158" t="str">
        <f>申込一覧表!DH64</f>
        <v>999:99.99</v>
      </c>
    </row>
    <row r="1159" spans="1:7">
      <c r="A1159" s="118" t="str">
        <f>IF(申込一覧表!AJ65="","",申込一覧表!BI65)</f>
        <v/>
      </c>
      <c r="B1159" s="118" t="str">
        <f>申込一覧表!BZ65</f>
        <v/>
      </c>
      <c r="C1159" s="118" t="str">
        <f>申込一覧表!CK65</f>
        <v/>
      </c>
      <c r="D1159" s="118" t="str">
        <f>申込一覧表!CV65</f>
        <v/>
      </c>
      <c r="E1159" s="118">
        <v>0</v>
      </c>
      <c r="F1159" s="118">
        <v>0</v>
      </c>
      <c r="G1159" s="118" t="str">
        <f>申込一覧表!DH65</f>
        <v>999:99.99</v>
      </c>
    </row>
    <row r="1161" spans="1:7">
      <c r="A1161" s="118"/>
      <c r="B1161" s="118"/>
      <c r="C1161" s="118"/>
      <c r="D1161" s="118"/>
      <c r="E1161" s="118"/>
      <c r="F1161" s="118"/>
      <c r="G1161" s="118"/>
    </row>
    <row r="1162" spans="1:7">
      <c r="A1162" s="24" t="str">
        <f>IF(申込一覧表!AJ68="","",申込一覧表!BI68)</f>
        <v/>
      </c>
      <c r="B1162" t="str">
        <f>申込一覧表!BZ68</f>
        <v/>
      </c>
      <c r="C1162" t="str">
        <f>申込一覧表!CK68</f>
        <v/>
      </c>
      <c r="D1162" t="str">
        <f>申込一覧表!CV68</f>
        <v/>
      </c>
      <c r="E1162">
        <v>0</v>
      </c>
      <c r="F1162">
        <v>5</v>
      </c>
      <c r="G1162" t="str">
        <f>申込一覧表!DH68</f>
        <v>999:99.99</v>
      </c>
    </row>
    <row r="1163" spans="1:7">
      <c r="A1163" t="str">
        <f>IF(申込一覧表!AJ69="","",申込一覧表!BI69)</f>
        <v/>
      </c>
      <c r="B1163" t="str">
        <f>申込一覧表!BZ69</f>
        <v/>
      </c>
      <c r="C1163" t="str">
        <f>申込一覧表!CK69</f>
        <v/>
      </c>
      <c r="D1163" t="str">
        <f>申込一覧表!CV69</f>
        <v/>
      </c>
      <c r="E1163">
        <v>0</v>
      </c>
      <c r="F1163">
        <v>5</v>
      </c>
      <c r="G1163" t="str">
        <f>申込一覧表!DH69</f>
        <v>999:99.99</v>
      </c>
    </row>
    <row r="1164" spans="1:7">
      <c r="A1164" t="str">
        <f>IF(申込一覧表!AJ70="","",申込一覧表!BI70)</f>
        <v/>
      </c>
      <c r="B1164" t="str">
        <f>申込一覧表!BZ70</f>
        <v/>
      </c>
      <c r="C1164" t="str">
        <f>申込一覧表!CK70</f>
        <v/>
      </c>
      <c r="D1164" t="str">
        <f>申込一覧表!CV70</f>
        <v/>
      </c>
      <c r="E1164">
        <v>0</v>
      </c>
      <c r="F1164">
        <v>5</v>
      </c>
      <c r="G1164" t="str">
        <f>申込一覧表!DH70</f>
        <v>999:99.99</v>
      </c>
    </row>
    <row r="1165" spans="1:7">
      <c r="A1165" t="str">
        <f>IF(申込一覧表!AJ71="","",申込一覧表!BI71)</f>
        <v/>
      </c>
      <c r="B1165" t="str">
        <f>申込一覧表!BZ71</f>
        <v/>
      </c>
      <c r="C1165" t="str">
        <f>申込一覧表!CK71</f>
        <v/>
      </c>
      <c r="D1165" t="str">
        <f>申込一覧表!CV71</f>
        <v/>
      </c>
      <c r="E1165">
        <v>0</v>
      </c>
      <c r="F1165">
        <v>5</v>
      </c>
      <c r="G1165" t="str">
        <f>申込一覧表!DH71</f>
        <v>999:99.99</v>
      </c>
    </row>
    <row r="1166" spans="1:7">
      <c r="A1166" t="str">
        <f>IF(申込一覧表!AJ72="","",申込一覧表!BI72)</f>
        <v/>
      </c>
      <c r="B1166" t="str">
        <f>申込一覧表!BZ72</f>
        <v/>
      </c>
      <c r="C1166" t="str">
        <f>申込一覧表!CK72</f>
        <v/>
      </c>
      <c r="D1166" t="str">
        <f>申込一覧表!CV72</f>
        <v/>
      </c>
      <c r="E1166">
        <v>0</v>
      </c>
      <c r="F1166">
        <v>5</v>
      </c>
      <c r="G1166" t="str">
        <f>申込一覧表!DH72</f>
        <v>999:99.99</v>
      </c>
    </row>
    <row r="1167" spans="1:7">
      <c r="A1167" t="str">
        <f>IF(申込一覧表!AJ73="","",申込一覧表!BI73)</f>
        <v/>
      </c>
      <c r="B1167" t="str">
        <f>申込一覧表!BZ73</f>
        <v/>
      </c>
      <c r="C1167" t="str">
        <f>申込一覧表!CK73</f>
        <v/>
      </c>
      <c r="D1167" t="str">
        <f>申込一覧表!CV73</f>
        <v/>
      </c>
      <c r="E1167">
        <v>0</v>
      </c>
      <c r="F1167">
        <v>5</v>
      </c>
      <c r="G1167" t="str">
        <f>申込一覧表!DH73</f>
        <v>999:99.99</v>
      </c>
    </row>
    <row r="1168" spans="1:7">
      <c r="A1168" t="str">
        <f>IF(申込一覧表!AJ74="","",申込一覧表!BI74)</f>
        <v/>
      </c>
      <c r="B1168" t="str">
        <f>申込一覧表!BZ74</f>
        <v/>
      </c>
      <c r="C1168" t="str">
        <f>申込一覧表!CK74</f>
        <v/>
      </c>
      <c r="D1168" t="str">
        <f>申込一覧表!CV74</f>
        <v/>
      </c>
      <c r="E1168">
        <v>0</v>
      </c>
      <c r="F1168">
        <v>5</v>
      </c>
      <c r="G1168" t="str">
        <f>申込一覧表!DH74</f>
        <v>999:99.99</v>
      </c>
    </row>
    <row r="1169" spans="1:7">
      <c r="A1169" t="str">
        <f>IF(申込一覧表!AJ75="","",申込一覧表!BI75)</f>
        <v/>
      </c>
      <c r="B1169" t="str">
        <f>申込一覧表!BZ75</f>
        <v/>
      </c>
      <c r="C1169" t="str">
        <f>申込一覧表!CK75</f>
        <v/>
      </c>
      <c r="D1169" t="str">
        <f>申込一覧表!CV75</f>
        <v/>
      </c>
      <c r="E1169">
        <v>0</v>
      </c>
      <c r="F1169">
        <v>5</v>
      </c>
      <c r="G1169" t="str">
        <f>申込一覧表!DH75</f>
        <v>999:99.99</v>
      </c>
    </row>
    <row r="1170" spans="1:7">
      <c r="A1170" t="str">
        <f>IF(申込一覧表!AJ76="","",申込一覧表!BI76)</f>
        <v/>
      </c>
      <c r="B1170" t="str">
        <f>申込一覧表!BZ76</f>
        <v/>
      </c>
      <c r="C1170" t="str">
        <f>申込一覧表!CK76</f>
        <v/>
      </c>
      <c r="D1170" t="str">
        <f>申込一覧表!CV76</f>
        <v/>
      </c>
      <c r="E1170">
        <v>0</v>
      </c>
      <c r="F1170">
        <v>5</v>
      </c>
      <c r="G1170" t="str">
        <f>申込一覧表!DH76</f>
        <v>999:99.99</v>
      </c>
    </row>
    <row r="1171" spans="1:7">
      <c r="A1171" t="str">
        <f>IF(申込一覧表!AJ77="","",申込一覧表!BI77)</f>
        <v/>
      </c>
      <c r="B1171" t="str">
        <f>申込一覧表!BZ77</f>
        <v/>
      </c>
      <c r="C1171" t="str">
        <f>申込一覧表!CK77</f>
        <v/>
      </c>
      <c r="D1171" t="str">
        <f>申込一覧表!CV77</f>
        <v/>
      </c>
      <c r="E1171">
        <v>0</v>
      </c>
      <c r="F1171">
        <v>5</v>
      </c>
      <c r="G1171" t="str">
        <f>申込一覧表!DH77</f>
        <v>999:99.99</v>
      </c>
    </row>
    <row r="1172" spans="1:7">
      <c r="A1172" t="str">
        <f>IF(申込一覧表!AJ78="","",申込一覧表!BI78)</f>
        <v/>
      </c>
      <c r="B1172" t="str">
        <f>申込一覧表!BZ78</f>
        <v/>
      </c>
      <c r="C1172" t="str">
        <f>申込一覧表!CK78</f>
        <v/>
      </c>
      <c r="D1172" t="str">
        <f>申込一覧表!CV78</f>
        <v/>
      </c>
      <c r="E1172">
        <v>0</v>
      </c>
      <c r="F1172">
        <v>5</v>
      </c>
      <c r="G1172" t="str">
        <f>申込一覧表!DH78</f>
        <v>999:99.99</v>
      </c>
    </row>
    <row r="1173" spans="1:7">
      <c r="A1173" t="str">
        <f>IF(申込一覧表!AJ79="","",申込一覧表!BI79)</f>
        <v/>
      </c>
      <c r="B1173" t="str">
        <f>申込一覧表!BZ79</f>
        <v/>
      </c>
      <c r="C1173" t="str">
        <f>申込一覧表!CK79</f>
        <v/>
      </c>
      <c r="D1173" t="str">
        <f>申込一覧表!CV79</f>
        <v/>
      </c>
      <c r="E1173">
        <v>0</v>
      </c>
      <c r="F1173">
        <v>5</v>
      </c>
      <c r="G1173" t="str">
        <f>申込一覧表!DH79</f>
        <v>999:99.99</v>
      </c>
    </row>
    <row r="1174" spans="1:7">
      <c r="A1174" t="str">
        <f>IF(申込一覧表!AJ80="","",申込一覧表!BI80)</f>
        <v/>
      </c>
      <c r="B1174" t="str">
        <f>申込一覧表!BZ80</f>
        <v/>
      </c>
      <c r="C1174" t="str">
        <f>申込一覧表!CK80</f>
        <v/>
      </c>
      <c r="D1174" t="str">
        <f>申込一覧表!CV80</f>
        <v/>
      </c>
      <c r="E1174">
        <v>0</v>
      </c>
      <c r="F1174">
        <v>5</v>
      </c>
      <c r="G1174" t="str">
        <f>申込一覧表!DH80</f>
        <v>999:99.99</v>
      </c>
    </row>
    <row r="1175" spans="1:7">
      <c r="A1175" t="str">
        <f>IF(申込一覧表!AJ81="","",申込一覧表!BI81)</f>
        <v/>
      </c>
      <c r="B1175" t="str">
        <f>申込一覧表!BZ81</f>
        <v/>
      </c>
      <c r="C1175" t="str">
        <f>申込一覧表!CK81</f>
        <v/>
      </c>
      <c r="D1175" t="str">
        <f>申込一覧表!CV81</f>
        <v/>
      </c>
      <c r="E1175">
        <v>0</v>
      </c>
      <c r="F1175">
        <v>5</v>
      </c>
      <c r="G1175" t="str">
        <f>申込一覧表!DH81</f>
        <v>999:99.99</v>
      </c>
    </row>
    <row r="1176" spans="1:7">
      <c r="A1176" t="str">
        <f>IF(申込一覧表!AJ82="","",申込一覧表!BI82)</f>
        <v/>
      </c>
      <c r="B1176" t="str">
        <f>申込一覧表!BZ82</f>
        <v/>
      </c>
      <c r="C1176" t="str">
        <f>申込一覧表!CK82</f>
        <v/>
      </c>
      <c r="D1176" t="str">
        <f>申込一覧表!CV82</f>
        <v/>
      </c>
      <c r="E1176">
        <v>0</v>
      </c>
      <c r="F1176">
        <v>5</v>
      </c>
      <c r="G1176" t="str">
        <f>申込一覧表!DH82</f>
        <v>999:99.99</v>
      </c>
    </row>
    <row r="1177" spans="1:7">
      <c r="A1177" t="str">
        <f>IF(申込一覧表!AJ83="","",申込一覧表!BI83)</f>
        <v/>
      </c>
      <c r="B1177" t="str">
        <f>申込一覧表!BZ83</f>
        <v/>
      </c>
      <c r="C1177" t="str">
        <f>申込一覧表!CK83</f>
        <v/>
      </c>
      <c r="D1177" t="str">
        <f>申込一覧表!CV83</f>
        <v/>
      </c>
      <c r="E1177">
        <v>0</v>
      </c>
      <c r="F1177">
        <v>5</v>
      </c>
      <c r="G1177" t="str">
        <f>申込一覧表!DH83</f>
        <v>999:99.99</v>
      </c>
    </row>
    <row r="1178" spans="1:7">
      <c r="A1178" t="str">
        <f>IF(申込一覧表!AJ84="","",申込一覧表!BI84)</f>
        <v/>
      </c>
      <c r="B1178" t="str">
        <f>申込一覧表!BZ84</f>
        <v/>
      </c>
      <c r="C1178" t="str">
        <f>申込一覧表!CK84</f>
        <v/>
      </c>
      <c r="D1178" t="str">
        <f>申込一覧表!CV84</f>
        <v/>
      </c>
      <c r="E1178">
        <v>0</v>
      </c>
      <c r="F1178">
        <v>5</v>
      </c>
      <c r="G1178" t="str">
        <f>申込一覧表!DH84</f>
        <v>999:99.99</v>
      </c>
    </row>
    <row r="1179" spans="1:7">
      <c r="A1179" t="str">
        <f>IF(申込一覧表!AJ85="","",申込一覧表!BI85)</f>
        <v/>
      </c>
      <c r="B1179" t="str">
        <f>申込一覧表!BZ85</f>
        <v/>
      </c>
      <c r="C1179" t="str">
        <f>申込一覧表!CK85</f>
        <v/>
      </c>
      <c r="D1179" t="str">
        <f>申込一覧表!CV85</f>
        <v/>
      </c>
      <c r="E1179">
        <v>0</v>
      </c>
      <c r="F1179">
        <v>5</v>
      </c>
      <c r="G1179" t="str">
        <f>申込一覧表!DH85</f>
        <v>999:99.99</v>
      </c>
    </row>
    <row r="1180" spans="1:7">
      <c r="A1180" t="str">
        <f>IF(申込一覧表!AJ86="","",申込一覧表!BI86)</f>
        <v/>
      </c>
      <c r="B1180" t="str">
        <f>申込一覧表!BZ86</f>
        <v/>
      </c>
      <c r="C1180" t="str">
        <f>申込一覧表!CK86</f>
        <v/>
      </c>
      <c r="D1180" t="str">
        <f>申込一覧表!CV86</f>
        <v/>
      </c>
      <c r="E1180">
        <v>0</v>
      </c>
      <c r="F1180">
        <v>5</v>
      </c>
      <c r="G1180" t="str">
        <f>申込一覧表!DH86</f>
        <v>999:99.99</v>
      </c>
    </row>
    <row r="1181" spans="1:7">
      <c r="A1181" t="str">
        <f>IF(申込一覧表!AJ87="","",申込一覧表!BI87)</f>
        <v/>
      </c>
      <c r="B1181" t="str">
        <f>申込一覧表!BZ87</f>
        <v/>
      </c>
      <c r="C1181" t="str">
        <f>申込一覧表!CK87</f>
        <v/>
      </c>
      <c r="D1181" t="str">
        <f>申込一覧表!CV87</f>
        <v/>
      </c>
      <c r="E1181">
        <v>0</v>
      </c>
      <c r="F1181">
        <v>5</v>
      </c>
      <c r="G1181" t="str">
        <f>申込一覧表!DH87</f>
        <v>999:99.99</v>
      </c>
    </row>
    <row r="1182" spans="1:7">
      <c r="A1182" t="str">
        <f>IF(申込一覧表!AJ88="","",申込一覧表!BI88)</f>
        <v/>
      </c>
      <c r="B1182" t="str">
        <f>申込一覧表!BZ88</f>
        <v/>
      </c>
      <c r="C1182" t="str">
        <f>申込一覧表!CK88</f>
        <v/>
      </c>
      <c r="D1182" t="str">
        <f>申込一覧表!CV88</f>
        <v/>
      </c>
      <c r="E1182">
        <v>0</v>
      </c>
      <c r="F1182">
        <v>5</v>
      </c>
      <c r="G1182" t="str">
        <f>申込一覧表!DH88</f>
        <v>999:99.99</v>
      </c>
    </row>
    <row r="1183" spans="1:7">
      <c r="A1183" t="str">
        <f>IF(申込一覧表!AJ89="","",申込一覧表!BI89)</f>
        <v/>
      </c>
      <c r="B1183" t="str">
        <f>申込一覧表!BZ89</f>
        <v/>
      </c>
      <c r="C1183" t="str">
        <f>申込一覧表!CK89</f>
        <v/>
      </c>
      <c r="D1183" t="str">
        <f>申込一覧表!CV89</f>
        <v/>
      </c>
      <c r="E1183">
        <v>0</v>
      </c>
      <c r="F1183">
        <v>5</v>
      </c>
      <c r="G1183" t="str">
        <f>申込一覧表!DH89</f>
        <v>999:99.99</v>
      </c>
    </row>
    <row r="1184" spans="1:7">
      <c r="A1184" t="str">
        <f>IF(申込一覧表!AJ90="","",申込一覧表!BI90)</f>
        <v/>
      </c>
      <c r="B1184" t="str">
        <f>申込一覧表!BZ90</f>
        <v/>
      </c>
      <c r="C1184" t="str">
        <f>申込一覧表!CK90</f>
        <v/>
      </c>
      <c r="D1184" t="str">
        <f>申込一覧表!CV90</f>
        <v/>
      </c>
      <c r="E1184">
        <v>0</v>
      </c>
      <c r="F1184">
        <v>5</v>
      </c>
      <c r="G1184" t="str">
        <f>申込一覧表!DH90</f>
        <v>999:99.99</v>
      </c>
    </row>
    <row r="1185" spans="1:7">
      <c r="A1185" t="str">
        <f>IF(申込一覧表!AJ91="","",申込一覧表!BI91)</f>
        <v/>
      </c>
      <c r="B1185" t="str">
        <f>申込一覧表!BZ91</f>
        <v/>
      </c>
      <c r="C1185" t="str">
        <f>申込一覧表!CK91</f>
        <v/>
      </c>
      <c r="D1185" t="str">
        <f>申込一覧表!CV91</f>
        <v/>
      </c>
      <c r="E1185">
        <v>0</v>
      </c>
      <c r="F1185">
        <v>5</v>
      </c>
      <c r="G1185" t="str">
        <f>申込一覧表!DH91</f>
        <v>999:99.99</v>
      </c>
    </row>
    <row r="1186" spans="1:7">
      <c r="A1186" t="str">
        <f>IF(申込一覧表!AJ92="","",申込一覧表!BI92)</f>
        <v/>
      </c>
      <c r="B1186" t="str">
        <f>申込一覧表!BZ92</f>
        <v/>
      </c>
      <c r="C1186" t="str">
        <f>申込一覧表!CK92</f>
        <v/>
      </c>
      <c r="D1186" t="str">
        <f>申込一覧表!CV92</f>
        <v/>
      </c>
      <c r="E1186">
        <v>0</v>
      </c>
      <c r="F1186">
        <v>5</v>
      </c>
      <c r="G1186" t="str">
        <f>申込一覧表!DH92</f>
        <v>999:99.99</v>
      </c>
    </row>
    <row r="1187" spans="1:7">
      <c r="A1187" t="str">
        <f>IF(申込一覧表!AJ93="","",申込一覧表!BI93)</f>
        <v/>
      </c>
      <c r="B1187" t="str">
        <f>申込一覧表!BZ93</f>
        <v/>
      </c>
      <c r="C1187" t="str">
        <f>申込一覧表!CK93</f>
        <v/>
      </c>
      <c r="D1187" t="str">
        <f>申込一覧表!CV93</f>
        <v/>
      </c>
      <c r="E1187">
        <v>0</v>
      </c>
      <c r="F1187">
        <v>5</v>
      </c>
      <c r="G1187" t="str">
        <f>申込一覧表!DH93</f>
        <v>999:99.99</v>
      </c>
    </row>
    <row r="1188" spans="1:7">
      <c r="A1188" t="str">
        <f>IF(申込一覧表!AJ94="","",申込一覧表!BI94)</f>
        <v/>
      </c>
      <c r="B1188" t="str">
        <f>申込一覧表!BZ94</f>
        <v/>
      </c>
      <c r="C1188" t="str">
        <f>申込一覧表!CK94</f>
        <v/>
      </c>
      <c r="D1188" t="str">
        <f>申込一覧表!CV94</f>
        <v/>
      </c>
      <c r="E1188">
        <v>0</v>
      </c>
      <c r="F1188">
        <v>5</v>
      </c>
      <c r="G1188" t="str">
        <f>申込一覧表!DH94</f>
        <v>999:99.99</v>
      </c>
    </row>
    <row r="1189" spans="1:7">
      <c r="A1189" t="str">
        <f>IF(申込一覧表!AJ95="","",申込一覧表!BI95)</f>
        <v/>
      </c>
      <c r="B1189" t="str">
        <f>申込一覧表!BZ95</f>
        <v/>
      </c>
      <c r="C1189" t="str">
        <f>申込一覧表!CK95</f>
        <v/>
      </c>
      <c r="D1189" t="str">
        <f>申込一覧表!CV95</f>
        <v/>
      </c>
      <c r="E1189">
        <v>0</v>
      </c>
      <c r="F1189">
        <v>5</v>
      </c>
      <c r="G1189" t="str">
        <f>申込一覧表!DH95</f>
        <v>999:99.99</v>
      </c>
    </row>
    <row r="1190" spans="1:7">
      <c r="A1190" t="str">
        <f>IF(申込一覧表!AJ96="","",申込一覧表!BI96)</f>
        <v/>
      </c>
      <c r="B1190" t="str">
        <f>申込一覧表!BZ96</f>
        <v/>
      </c>
      <c r="C1190" t="str">
        <f>申込一覧表!CK96</f>
        <v/>
      </c>
      <c r="D1190" t="str">
        <f>申込一覧表!CV96</f>
        <v/>
      </c>
      <c r="E1190">
        <v>0</v>
      </c>
      <c r="F1190">
        <v>5</v>
      </c>
      <c r="G1190" t="str">
        <f>申込一覧表!DH96</f>
        <v>999:99.99</v>
      </c>
    </row>
    <row r="1191" spans="1:7">
      <c r="A1191" t="str">
        <f>IF(申込一覧表!AJ97="","",申込一覧表!BI97)</f>
        <v/>
      </c>
      <c r="B1191" t="str">
        <f>申込一覧表!BZ97</f>
        <v/>
      </c>
      <c r="C1191" t="str">
        <f>申込一覧表!CK97</f>
        <v/>
      </c>
      <c r="D1191" t="str">
        <f>申込一覧表!CV97</f>
        <v/>
      </c>
      <c r="E1191">
        <v>0</v>
      </c>
      <c r="F1191">
        <v>5</v>
      </c>
      <c r="G1191" t="str">
        <f>申込一覧表!DH97</f>
        <v>999:99.99</v>
      </c>
    </row>
    <row r="1192" spans="1:7">
      <c r="A1192" t="str">
        <f>IF(申込一覧表!AJ98="","",申込一覧表!BI98)</f>
        <v/>
      </c>
      <c r="B1192" t="str">
        <f>申込一覧表!BZ98</f>
        <v/>
      </c>
      <c r="C1192" t="str">
        <f>申込一覧表!CK98</f>
        <v/>
      </c>
      <c r="D1192" t="str">
        <f>申込一覧表!CV98</f>
        <v/>
      </c>
      <c r="E1192">
        <v>0</v>
      </c>
      <c r="F1192">
        <v>5</v>
      </c>
      <c r="G1192" t="str">
        <f>申込一覧表!DH98</f>
        <v>999:99.99</v>
      </c>
    </row>
    <row r="1193" spans="1:7">
      <c r="A1193" t="str">
        <f>IF(申込一覧表!AJ99="","",申込一覧表!BI99)</f>
        <v/>
      </c>
      <c r="B1193" t="str">
        <f>申込一覧表!BZ99</f>
        <v/>
      </c>
      <c r="C1193" t="str">
        <f>申込一覧表!CK99</f>
        <v/>
      </c>
      <c r="D1193" t="str">
        <f>申込一覧表!CV99</f>
        <v/>
      </c>
      <c r="E1193">
        <v>0</v>
      </c>
      <c r="F1193">
        <v>5</v>
      </c>
      <c r="G1193" t="str">
        <f>申込一覧表!DH99</f>
        <v>999:99.99</v>
      </c>
    </row>
    <row r="1194" spans="1:7">
      <c r="A1194" t="str">
        <f>IF(申込一覧表!AJ100="","",申込一覧表!BI100)</f>
        <v/>
      </c>
      <c r="B1194" t="str">
        <f>申込一覧表!BZ100</f>
        <v/>
      </c>
      <c r="C1194" t="str">
        <f>申込一覧表!CK100</f>
        <v/>
      </c>
      <c r="D1194" t="str">
        <f>申込一覧表!CV100</f>
        <v/>
      </c>
      <c r="E1194">
        <v>0</v>
      </c>
      <c r="F1194">
        <v>5</v>
      </c>
      <c r="G1194" t="str">
        <f>申込一覧表!DH100</f>
        <v>999:99.99</v>
      </c>
    </row>
    <row r="1195" spans="1:7">
      <c r="A1195" t="str">
        <f>IF(申込一覧表!AJ101="","",申込一覧表!BI101)</f>
        <v/>
      </c>
      <c r="B1195" t="str">
        <f>申込一覧表!BZ101</f>
        <v/>
      </c>
      <c r="C1195" t="str">
        <f>申込一覧表!CK101</f>
        <v/>
      </c>
      <c r="D1195" t="str">
        <f>申込一覧表!CV101</f>
        <v/>
      </c>
      <c r="E1195">
        <v>0</v>
      </c>
      <c r="F1195">
        <v>5</v>
      </c>
      <c r="G1195" t="str">
        <f>申込一覧表!DH101</f>
        <v>999:99.99</v>
      </c>
    </row>
    <row r="1196" spans="1:7">
      <c r="A1196" t="str">
        <f>IF(申込一覧表!AJ102="","",申込一覧表!BI102)</f>
        <v/>
      </c>
      <c r="B1196" t="str">
        <f>申込一覧表!BZ102</f>
        <v/>
      </c>
      <c r="C1196" t="str">
        <f>申込一覧表!CK102</f>
        <v/>
      </c>
      <c r="D1196" t="str">
        <f>申込一覧表!CV102</f>
        <v/>
      </c>
      <c r="E1196">
        <v>0</v>
      </c>
      <c r="F1196">
        <v>5</v>
      </c>
      <c r="G1196" t="str">
        <f>申込一覧表!DH102</f>
        <v>999:99.99</v>
      </c>
    </row>
    <row r="1197" spans="1:7">
      <c r="A1197" t="str">
        <f>IF(申込一覧表!AJ103="","",申込一覧表!BI103)</f>
        <v/>
      </c>
      <c r="B1197" t="str">
        <f>申込一覧表!BZ103</f>
        <v/>
      </c>
      <c r="C1197" t="str">
        <f>申込一覧表!CK103</f>
        <v/>
      </c>
      <c r="D1197" t="str">
        <f>申込一覧表!CV103</f>
        <v/>
      </c>
      <c r="E1197">
        <v>0</v>
      </c>
      <c r="F1197">
        <v>5</v>
      </c>
      <c r="G1197" t="str">
        <f>申込一覧表!DH103</f>
        <v>999:99.99</v>
      </c>
    </row>
    <row r="1198" spans="1:7">
      <c r="A1198" t="str">
        <f>IF(申込一覧表!AJ104="","",申込一覧表!BI104)</f>
        <v/>
      </c>
      <c r="B1198" t="str">
        <f>申込一覧表!BZ104</f>
        <v/>
      </c>
      <c r="C1198" t="str">
        <f>申込一覧表!CK104</f>
        <v/>
      </c>
      <c r="D1198" t="str">
        <f>申込一覧表!CV104</f>
        <v/>
      </c>
      <c r="E1198">
        <v>0</v>
      </c>
      <c r="F1198">
        <v>5</v>
      </c>
      <c r="G1198" t="str">
        <f>申込一覧表!DH104</f>
        <v>999:99.99</v>
      </c>
    </row>
    <row r="1199" spans="1:7">
      <c r="A1199" t="str">
        <f>IF(申込一覧表!AJ105="","",申込一覧表!BI105)</f>
        <v/>
      </c>
      <c r="B1199" t="str">
        <f>申込一覧表!BZ105</f>
        <v/>
      </c>
      <c r="C1199" t="str">
        <f>申込一覧表!CK105</f>
        <v/>
      </c>
      <c r="D1199" t="str">
        <f>申込一覧表!CV105</f>
        <v/>
      </c>
      <c r="E1199">
        <v>0</v>
      </c>
      <c r="F1199">
        <v>5</v>
      </c>
      <c r="G1199" t="str">
        <f>申込一覧表!DH105</f>
        <v>999:99.99</v>
      </c>
    </row>
    <row r="1200" spans="1:7">
      <c r="A1200" t="str">
        <f>IF(申込一覧表!AJ106="","",申込一覧表!BI106)</f>
        <v/>
      </c>
      <c r="B1200" t="str">
        <f>申込一覧表!BZ106</f>
        <v/>
      </c>
      <c r="C1200" t="str">
        <f>申込一覧表!CK106</f>
        <v/>
      </c>
      <c r="D1200" t="str">
        <f>申込一覧表!CV106</f>
        <v/>
      </c>
      <c r="E1200">
        <v>0</v>
      </c>
      <c r="F1200">
        <v>5</v>
      </c>
      <c r="G1200" t="str">
        <f>申込一覧表!DH106</f>
        <v>999:99.99</v>
      </c>
    </row>
    <row r="1201" spans="1:7">
      <c r="A1201" t="str">
        <f>IF(申込一覧表!AJ107="","",申込一覧表!BI107)</f>
        <v/>
      </c>
      <c r="B1201" t="str">
        <f>申込一覧表!BZ107</f>
        <v/>
      </c>
      <c r="C1201" t="str">
        <f>申込一覧表!CK107</f>
        <v/>
      </c>
      <c r="D1201" t="str">
        <f>申込一覧表!CV107</f>
        <v/>
      </c>
      <c r="E1201">
        <v>0</v>
      </c>
      <c r="F1201">
        <v>5</v>
      </c>
      <c r="G1201" t="str">
        <f>申込一覧表!DH107</f>
        <v>999:99.99</v>
      </c>
    </row>
    <row r="1202" spans="1:7">
      <c r="A1202" t="str">
        <f>IF(申込一覧表!AJ108="","",申込一覧表!BI108)</f>
        <v/>
      </c>
      <c r="B1202" t="str">
        <f>申込一覧表!BZ108</f>
        <v/>
      </c>
      <c r="C1202" t="str">
        <f>申込一覧表!CK108</f>
        <v/>
      </c>
      <c r="D1202" t="str">
        <f>申込一覧表!CV108</f>
        <v/>
      </c>
      <c r="E1202">
        <v>0</v>
      </c>
      <c r="F1202">
        <v>5</v>
      </c>
      <c r="G1202" t="str">
        <f>申込一覧表!DH108</f>
        <v>999:99.99</v>
      </c>
    </row>
    <row r="1203" spans="1:7">
      <c r="A1203" t="str">
        <f>IF(申込一覧表!AJ109="","",申込一覧表!BI109)</f>
        <v/>
      </c>
      <c r="B1203" t="str">
        <f>申込一覧表!BZ109</f>
        <v/>
      </c>
      <c r="C1203" t="str">
        <f>申込一覧表!CK109</f>
        <v/>
      </c>
      <c r="D1203" t="str">
        <f>申込一覧表!CV109</f>
        <v/>
      </c>
      <c r="E1203">
        <v>0</v>
      </c>
      <c r="F1203">
        <v>5</v>
      </c>
      <c r="G1203" t="str">
        <f>申込一覧表!DH109</f>
        <v>999:99.99</v>
      </c>
    </row>
    <row r="1204" spans="1:7">
      <c r="A1204" t="str">
        <f>IF(申込一覧表!AJ110="","",申込一覧表!BI110)</f>
        <v/>
      </c>
      <c r="B1204" t="str">
        <f>申込一覧表!BZ110</f>
        <v/>
      </c>
      <c r="C1204" t="str">
        <f>申込一覧表!CK110</f>
        <v/>
      </c>
      <c r="D1204" t="str">
        <f>申込一覧表!CV110</f>
        <v/>
      </c>
      <c r="E1204">
        <v>0</v>
      </c>
      <c r="F1204">
        <v>5</v>
      </c>
      <c r="G1204" t="str">
        <f>申込一覧表!DH110</f>
        <v>999:99.99</v>
      </c>
    </row>
    <row r="1205" spans="1:7">
      <c r="A1205" t="str">
        <f>IF(申込一覧表!AJ111="","",申込一覧表!BI111)</f>
        <v/>
      </c>
      <c r="B1205" t="str">
        <f>申込一覧表!BZ111</f>
        <v/>
      </c>
      <c r="C1205" t="str">
        <f>申込一覧表!CK111</f>
        <v/>
      </c>
      <c r="D1205" t="str">
        <f>申込一覧表!CV111</f>
        <v/>
      </c>
      <c r="E1205">
        <v>0</v>
      </c>
      <c r="F1205">
        <v>5</v>
      </c>
      <c r="G1205" t="str">
        <f>申込一覧表!DH111</f>
        <v>999:99.99</v>
      </c>
    </row>
    <row r="1206" spans="1:7">
      <c r="A1206" t="str">
        <f>IF(申込一覧表!AJ112="","",申込一覧表!BI112)</f>
        <v/>
      </c>
      <c r="B1206" t="str">
        <f>申込一覧表!BZ112</f>
        <v/>
      </c>
      <c r="C1206" t="str">
        <f>申込一覧表!CK112</f>
        <v/>
      </c>
      <c r="D1206" t="str">
        <f>申込一覧表!CV112</f>
        <v/>
      </c>
      <c r="E1206">
        <v>0</v>
      </c>
      <c r="F1206">
        <v>5</v>
      </c>
      <c r="G1206" t="str">
        <f>申込一覧表!DH112</f>
        <v>999:99.99</v>
      </c>
    </row>
    <row r="1207" spans="1:7">
      <c r="A1207" t="str">
        <f>IF(申込一覧表!AJ113="","",申込一覧表!BI113)</f>
        <v/>
      </c>
      <c r="B1207" t="str">
        <f>申込一覧表!BZ113</f>
        <v/>
      </c>
      <c r="C1207" t="str">
        <f>申込一覧表!CK113</f>
        <v/>
      </c>
      <c r="D1207" t="str">
        <f>申込一覧表!CV113</f>
        <v/>
      </c>
      <c r="E1207">
        <v>0</v>
      </c>
      <c r="F1207">
        <v>5</v>
      </c>
      <c r="G1207" t="str">
        <f>申込一覧表!DH113</f>
        <v>999:99.99</v>
      </c>
    </row>
    <row r="1208" spans="1:7">
      <c r="A1208" t="str">
        <f>IF(申込一覧表!AJ114="","",申込一覧表!BI114)</f>
        <v/>
      </c>
      <c r="B1208" t="str">
        <f>申込一覧表!BZ114</f>
        <v/>
      </c>
      <c r="C1208" t="str">
        <f>申込一覧表!CK114</f>
        <v/>
      </c>
      <c r="D1208" t="str">
        <f>申込一覧表!CV114</f>
        <v/>
      </c>
      <c r="E1208">
        <v>0</v>
      </c>
      <c r="F1208">
        <v>5</v>
      </c>
      <c r="G1208" t="str">
        <f>申込一覧表!DH114</f>
        <v>999:99.99</v>
      </c>
    </row>
    <row r="1209" spans="1:7">
      <c r="A1209" t="str">
        <f>IF(申込一覧表!AJ115="","",申込一覧表!BI115)</f>
        <v/>
      </c>
      <c r="B1209" t="str">
        <f>申込一覧表!BZ115</f>
        <v/>
      </c>
      <c r="C1209" t="str">
        <f>申込一覧表!CK115</f>
        <v/>
      </c>
      <c r="D1209" t="str">
        <f>申込一覧表!CV115</f>
        <v/>
      </c>
      <c r="E1209">
        <v>0</v>
      </c>
      <c r="F1209">
        <v>5</v>
      </c>
      <c r="G1209" t="str">
        <f>申込一覧表!DH115</f>
        <v>999:99.99</v>
      </c>
    </row>
    <row r="1210" spans="1:7">
      <c r="A1210" t="str">
        <f>IF(申込一覧表!AJ116="","",申込一覧表!BI116)</f>
        <v/>
      </c>
      <c r="B1210" t="str">
        <f>申込一覧表!BZ116</f>
        <v/>
      </c>
      <c r="C1210" t="str">
        <f>申込一覧表!CK116</f>
        <v/>
      </c>
      <c r="D1210" t="str">
        <f>申込一覧表!CV116</f>
        <v/>
      </c>
      <c r="E1210">
        <v>0</v>
      </c>
      <c r="F1210">
        <v>5</v>
      </c>
      <c r="G1210" t="str">
        <f>申込一覧表!DH116</f>
        <v>999:99.99</v>
      </c>
    </row>
    <row r="1211" spans="1:7">
      <c r="A1211" t="str">
        <f>IF(申込一覧表!AJ117="","",申込一覧表!BI117)</f>
        <v/>
      </c>
      <c r="B1211" t="str">
        <f>申込一覧表!BZ117</f>
        <v/>
      </c>
      <c r="C1211" t="str">
        <f>申込一覧表!CK117</f>
        <v/>
      </c>
      <c r="D1211" t="str">
        <f>申込一覧表!CV117</f>
        <v/>
      </c>
      <c r="E1211">
        <v>0</v>
      </c>
      <c r="F1211">
        <v>5</v>
      </c>
      <c r="G1211" t="str">
        <f>申込一覧表!DH117</f>
        <v>999:99.99</v>
      </c>
    </row>
    <row r="1212" spans="1:7">
      <c r="A1212" t="str">
        <f>IF(申込一覧表!AJ118="","",申込一覧表!BI118)</f>
        <v/>
      </c>
      <c r="B1212" t="str">
        <f>申込一覧表!BZ118</f>
        <v/>
      </c>
      <c r="C1212" t="str">
        <f>申込一覧表!CK118</f>
        <v/>
      </c>
      <c r="D1212" t="str">
        <f>申込一覧表!CV118</f>
        <v/>
      </c>
      <c r="E1212">
        <v>0</v>
      </c>
      <c r="F1212">
        <v>5</v>
      </c>
      <c r="G1212" t="str">
        <f>申込一覧表!DH118</f>
        <v>999:99.99</v>
      </c>
    </row>
    <row r="1213" spans="1:7">
      <c r="A1213" t="str">
        <f>IF(申込一覧表!AJ119="","",申込一覧表!BI119)</f>
        <v/>
      </c>
      <c r="B1213" t="str">
        <f>申込一覧表!BZ119</f>
        <v/>
      </c>
      <c r="C1213" t="str">
        <f>申込一覧表!CK119</f>
        <v/>
      </c>
      <c r="D1213" t="str">
        <f>申込一覧表!CV119</f>
        <v/>
      </c>
      <c r="E1213">
        <v>0</v>
      </c>
      <c r="F1213">
        <v>5</v>
      </c>
      <c r="G1213" t="str">
        <f>申込一覧表!DH119</f>
        <v>999:99.99</v>
      </c>
    </row>
    <row r="1214" spans="1:7">
      <c r="A1214" t="str">
        <f>IF(申込一覧表!AJ120="","",申込一覧表!BI120)</f>
        <v/>
      </c>
      <c r="B1214" t="str">
        <f>申込一覧表!BZ120</f>
        <v/>
      </c>
      <c r="C1214" t="str">
        <f>申込一覧表!CK120</f>
        <v/>
      </c>
      <c r="D1214" t="str">
        <f>申込一覧表!CV120</f>
        <v/>
      </c>
      <c r="E1214">
        <v>0</v>
      </c>
      <c r="F1214">
        <v>5</v>
      </c>
      <c r="G1214" t="str">
        <f>申込一覧表!DH120</f>
        <v>999:99.99</v>
      </c>
    </row>
    <row r="1215" spans="1:7">
      <c r="A1215" t="str">
        <f>IF(申込一覧表!AJ121="","",申込一覧表!BI121)</f>
        <v/>
      </c>
      <c r="B1215" t="str">
        <f>申込一覧表!BZ121</f>
        <v/>
      </c>
      <c r="C1215" t="str">
        <f>申込一覧表!CK121</f>
        <v/>
      </c>
      <c r="D1215" t="str">
        <f>申込一覧表!CV121</f>
        <v/>
      </c>
      <c r="E1215">
        <v>0</v>
      </c>
      <c r="F1215">
        <v>5</v>
      </c>
      <c r="G1215" t="str">
        <f>申込一覧表!DH121</f>
        <v>999:99.99</v>
      </c>
    </row>
    <row r="1216" spans="1:7">
      <c r="A1216" t="str">
        <f>IF(申込一覧表!AJ122="","",申込一覧表!BI122)</f>
        <v/>
      </c>
      <c r="B1216" t="str">
        <f>申込一覧表!BZ122</f>
        <v/>
      </c>
      <c r="C1216" t="str">
        <f>申込一覧表!CK122</f>
        <v/>
      </c>
      <c r="D1216" t="str">
        <f>申込一覧表!CV122</f>
        <v/>
      </c>
      <c r="E1216">
        <v>0</v>
      </c>
      <c r="F1216">
        <v>5</v>
      </c>
      <c r="G1216" t="str">
        <f>申込一覧表!DH122</f>
        <v>999:99.99</v>
      </c>
    </row>
    <row r="1217" spans="1:7">
      <c r="A1217" t="str">
        <f>IF(申込一覧表!AJ123="","",申込一覧表!BI123)</f>
        <v/>
      </c>
      <c r="B1217" t="str">
        <f>申込一覧表!BZ123</f>
        <v/>
      </c>
      <c r="C1217" t="str">
        <f>申込一覧表!CK123</f>
        <v/>
      </c>
      <c r="D1217" t="str">
        <f>申込一覧表!CV123</f>
        <v/>
      </c>
      <c r="E1217">
        <v>0</v>
      </c>
      <c r="F1217">
        <v>5</v>
      </c>
      <c r="G1217" t="str">
        <f>申込一覧表!DH123</f>
        <v>999:99.99</v>
      </c>
    </row>
    <row r="1218" spans="1:7">
      <c r="A1218" t="str">
        <f>IF(申込一覧表!AJ124="","",申込一覧表!BI124)</f>
        <v/>
      </c>
      <c r="B1218" t="str">
        <f>申込一覧表!BZ124</f>
        <v/>
      </c>
      <c r="C1218" t="str">
        <f>申込一覧表!CK124</f>
        <v/>
      </c>
      <c r="D1218" t="str">
        <f>申込一覧表!CV124</f>
        <v/>
      </c>
      <c r="E1218">
        <v>0</v>
      </c>
      <c r="F1218">
        <v>5</v>
      </c>
      <c r="G1218" t="str">
        <f>申込一覧表!DH124</f>
        <v>999:99.99</v>
      </c>
    </row>
    <row r="1219" spans="1:7">
      <c r="A1219" t="str">
        <f>IF(申込一覧表!AJ125="","",申込一覧表!BI125)</f>
        <v/>
      </c>
      <c r="B1219" t="str">
        <f>申込一覧表!BZ125</f>
        <v/>
      </c>
      <c r="C1219" t="str">
        <f>申込一覧表!CK125</f>
        <v/>
      </c>
      <c r="D1219" t="str">
        <f>申込一覧表!CV125</f>
        <v/>
      </c>
      <c r="E1219">
        <v>0</v>
      </c>
      <c r="F1219">
        <v>5</v>
      </c>
      <c r="G1219" t="str">
        <f>申込一覧表!DH125</f>
        <v>999:99.99</v>
      </c>
    </row>
    <row r="1220" spans="1:7">
      <c r="A1220" t="str">
        <f>IF(申込一覧表!AJ126="","",申込一覧表!BI126)</f>
        <v/>
      </c>
      <c r="B1220" t="str">
        <f>申込一覧表!BZ126</f>
        <v/>
      </c>
      <c r="C1220" t="str">
        <f>申込一覧表!CK126</f>
        <v/>
      </c>
      <c r="D1220" t="str">
        <f>申込一覧表!CV126</f>
        <v/>
      </c>
      <c r="E1220">
        <v>0</v>
      </c>
      <c r="F1220">
        <v>5</v>
      </c>
      <c r="G1220" t="str">
        <f>申込一覧表!DH126</f>
        <v>999:99.99</v>
      </c>
    </row>
    <row r="1221" spans="1:7">
      <c r="A1221" s="118" t="str">
        <f>IF(申込一覧表!AJ127="","",申込一覧表!BI127)</f>
        <v/>
      </c>
      <c r="B1221" s="118" t="str">
        <f>申込一覧表!BZ127</f>
        <v/>
      </c>
      <c r="C1221" s="118" t="str">
        <f>申込一覧表!CK127</f>
        <v/>
      </c>
      <c r="D1221" t="str">
        <f>申込一覧表!CV127</f>
        <v/>
      </c>
      <c r="E1221" s="118">
        <v>0</v>
      </c>
      <c r="F1221" s="118">
        <v>5</v>
      </c>
      <c r="G1221" s="118" t="str">
        <f>申込一覧表!DH127</f>
        <v>999:99.99</v>
      </c>
    </row>
    <row r="1222" spans="1:7">
      <c r="A1222" t="str">
        <f>IF(申込一覧表!AL6="","",申込一覧表!BI6)</f>
        <v/>
      </c>
      <c r="B1222" s="24" t="str">
        <f>申込一覧表!CA6</f>
        <v/>
      </c>
      <c r="C1222" s="24" t="str">
        <f>申込一覧表!CL6</f>
        <v/>
      </c>
      <c r="D1222" s="24" t="str">
        <f>申込一覧表!CW6</f>
        <v/>
      </c>
      <c r="E1222">
        <v>0</v>
      </c>
      <c r="F1222">
        <v>0</v>
      </c>
      <c r="G1222" t="str">
        <f>申込一覧表!DI6</f>
        <v>999:99.99</v>
      </c>
    </row>
    <row r="1223" spans="1:7">
      <c r="A1223" t="str">
        <f>IF(申込一覧表!AL7="","",申込一覧表!BI7)</f>
        <v/>
      </c>
      <c r="B1223" t="str">
        <f>申込一覧表!CA7</f>
        <v/>
      </c>
      <c r="C1223" t="str">
        <f>申込一覧表!CL7</f>
        <v/>
      </c>
      <c r="D1223" t="str">
        <f>申込一覧表!CW7</f>
        <v/>
      </c>
      <c r="E1223">
        <v>0</v>
      </c>
      <c r="F1223">
        <v>0</v>
      </c>
      <c r="G1223" t="str">
        <f>申込一覧表!DI7</f>
        <v>999:99.99</v>
      </c>
    </row>
    <row r="1224" spans="1:7">
      <c r="A1224" t="str">
        <f>IF(申込一覧表!AL8="","",申込一覧表!BI8)</f>
        <v/>
      </c>
      <c r="B1224" t="str">
        <f>申込一覧表!CA8</f>
        <v/>
      </c>
      <c r="C1224" t="str">
        <f>申込一覧表!CL8</f>
        <v/>
      </c>
      <c r="D1224" t="str">
        <f>申込一覧表!CW8</f>
        <v/>
      </c>
      <c r="E1224">
        <v>0</v>
      </c>
      <c r="F1224">
        <v>0</v>
      </c>
      <c r="G1224" t="str">
        <f>申込一覧表!DI8</f>
        <v>999:99.99</v>
      </c>
    </row>
    <row r="1225" spans="1:7">
      <c r="A1225" t="str">
        <f>IF(申込一覧表!AL9="","",申込一覧表!BI9)</f>
        <v/>
      </c>
      <c r="B1225" t="str">
        <f>申込一覧表!CA9</f>
        <v/>
      </c>
      <c r="C1225" t="str">
        <f>申込一覧表!CL9</f>
        <v/>
      </c>
      <c r="D1225" t="str">
        <f>申込一覧表!CW9</f>
        <v/>
      </c>
      <c r="E1225">
        <v>0</v>
      </c>
      <c r="F1225">
        <v>0</v>
      </c>
      <c r="G1225" t="str">
        <f>申込一覧表!DI9</f>
        <v>999:99.99</v>
      </c>
    </row>
    <row r="1226" spans="1:7">
      <c r="A1226" t="str">
        <f>IF(申込一覧表!AL10="","",申込一覧表!BI10)</f>
        <v/>
      </c>
      <c r="B1226" t="str">
        <f>申込一覧表!CA10</f>
        <v/>
      </c>
      <c r="C1226" t="str">
        <f>申込一覧表!CL10</f>
        <v/>
      </c>
      <c r="D1226" t="str">
        <f>申込一覧表!CW10</f>
        <v/>
      </c>
      <c r="E1226">
        <v>0</v>
      </c>
      <c r="F1226">
        <v>0</v>
      </c>
      <c r="G1226" t="str">
        <f>申込一覧表!DI10</f>
        <v>999:99.99</v>
      </c>
    </row>
    <row r="1227" spans="1:7">
      <c r="A1227" t="str">
        <f>IF(申込一覧表!AL11="","",申込一覧表!BI11)</f>
        <v/>
      </c>
      <c r="B1227" t="str">
        <f>申込一覧表!CA11</f>
        <v/>
      </c>
      <c r="C1227" t="str">
        <f>申込一覧表!CL11</f>
        <v/>
      </c>
      <c r="D1227" t="str">
        <f>申込一覧表!CW11</f>
        <v/>
      </c>
      <c r="E1227">
        <v>0</v>
      </c>
      <c r="F1227">
        <v>0</v>
      </c>
      <c r="G1227" t="str">
        <f>申込一覧表!DI11</f>
        <v>999:99.99</v>
      </c>
    </row>
    <row r="1228" spans="1:7">
      <c r="A1228" t="str">
        <f>IF(申込一覧表!AL12="","",申込一覧表!BI12)</f>
        <v/>
      </c>
      <c r="B1228" t="str">
        <f>申込一覧表!CA12</f>
        <v/>
      </c>
      <c r="C1228" t="str">
        <f>申込一覧表!CL12</f>
        <v/>
      </c>
      <c r="D1228" t="str">
        <f>申込一覧表!CW12</f>
        <v/>
      </c>
      <c r="E1228">
        <v>0</v>
      </c>
      <c r="F1228">
        <v>0</v>
      </c>
      <c r="G1228" t="str">
        <f>申込一覧表!DI12</f>
        <v>999:99.99</v>
      </c>
    </row>
    <row r="1229" spans="1:7">
      <c r="A1229" t="str">
        <f>IF(申込一覧表!AL13="","",申込一覧表!BI13)</f>
        <v/>
      </c>
      <c r="B1229" t="str">
        <f>申込一覧表!CA13</f>
        <v/>
      </c>
      <c r="C1229" t="str">
        <f>申込一覧表!CL13</f>
        <v/>
      </c>
      <c r="D1229" t="str">
        <f>申込一覧表!CW13</f>
        <v/>
      </c>
      <c r="E1229">
        <v>0</v>
      </c>
      <c r="F1229">
        <v>0</v>
      </c>
      <c r="G1229" t="str">
        <f>申込一覧表!DI13</f>
        <v>999:99.99</v>
      </c>
    </row>
    <row r="1230" spans="1:7">
      <c r="A1230" t="str">
        <f>IF(申込一覧表!AL14="","",申込一覧表!BI14)</f>
        <v/>
      </c>
      <c r="B1230" t="str">
        <f>申込一覧表!CA14</f>
        <v/>
      </c>
      <c r="C1230" t="str">
        <f>申込一覧表!CL14</f>
        <v/>
      </c>
      <c r="D1230" t="str">
        <f>申込一覧表!CW14</f>
        <v/>
      </c>
      <c r="E1230">
        <v>0</v>
      </c>
      <c r="F1230">
        <v>0</v>
      </c>
      <c r="G1230" t="str">
        <f>申込一覧表!DI14</f>
        <v>999:99.99</v>
      </c>
    </row>
    <row r="1231" spans="1:7">
      <c r="A1231" t="str">
        <f>IF(申込一覧表!AL15="","",申込一覧表!BI15)</f>
        <v/>
      </c>
      <c r="B1231" t="str">
        <f>申込一覧表!CA15</f>
        <v/>
      </c>
      <c r="C1231" t="str">
        <f>申込一覧表!CL15</f>
        <v/>
      </c>
      <c r="D1231" t="str">
        <f>申込一覧表!CW15</f>
        <v/>
      </c>
      <c r="E1231">
        <v>0</v>
      </c>
      <c r="F1231">
        <v>0</v>
      </c>
      <c r="G1231" t="str">
        <f>申込一覧表!DI15</f>
        <v>999:99.99</v>
      </c>
    </row>
    <row r="1232" spans="1:7">
      <c r="A1232" t="str">
        <f>IF(申込一覧表!AL16="","",申込一覧表!BI16)</f>
        <v/>
      </c>
      <c r="B1232" t="str">
        <f>申込一覧表!CA16</f>
        <v/>
      </c>
      <c r="C1232" t="str">
        <f>申込一覧表!CL16</f>
        <v/>
      </c>
      <c r="D1232" t="str">
        <f>申込一覧表!CW16</f>
        <v/>
      </c>
      <c r="E1232">
        <v>0</v>
      </c>
      <c r="F1232">
        <v>0</v>
      </c>
      <c r="G1232" t="str">
        <f>申込一覧表!DI16</f>
        <v>999:99.99</v>
      </c>
    </row>
    <row r="1233" spans="1:7">
      <c r="A1233" t="str">
        <f>IF(申込一覧表!AL17="","",申込一覧表!BI17)</f>
        <v/>
      </c>
      <c r="B1233" t="str">
        <f>申込一覧表!CA17</f>
        <v/>
      </c>
      <c r="C1233" t="str">
        <f>申込一覧表!CL17</f>
        <v/>
      </c>
      <c r="D1233" t="str">
        <f>申込一覧表!CW17</f>
        <v/>
      </c>
      <c r="E1233">
        <v>0</v>
      </c>
      <c r="F1233">
        <v>0</v>
      </c>
      <c r="G1233" t="str">
        <f>申込一覧表!DI17</f>
        <v>999:99.99</v>
      </c>
    </row>
    <row r="1234" spans="1:7">
      <c r="A1234" t="str">
        <f>IF(申込一覧表!AL18="","",申込一覧表!BI18)</f>
        <v/>
      </c>
      <c r="B1234" t="str">
        <f>申込一覧表!CA18</f>
        <v/>
      </c>
      <c r="C1234" t="str">
        <f>申込一覧表!CL18</f>
        <v/>
      </c>
      <c r="D1234" t="str">
        <f>申込一覧表!CW18</f>
        <v/>
      </c>
      <c r="E1234">
        <v>0</v>
      </c>
      <c r="F1234">
        <v>0</v>
      </c>
      <c r="G1234" t="str">
        <f>申込一覧表!DI18</f>
        <v>999:99.99</v>
      </c>
    </row>
    <row r="1235" spans="1:7">
      <c r="A1235" t="str">
        <f>IF(申込一覧表!AL19="","",申込一覧表!BI19)</f>
        <v/>
      </c>
      <c r="B1235" t="str">
        <f>申込一覧表!CA19</f>
        <v/>
      </c>
      <c r="C1235" t="str">
        <f>申込一覧表!CL19</f>
        <v/>
      </c>
      <c r="D1235" t="str">
        <f>申込一覧表!CW19</f>
        <v/>
      </c>
      <c r="E1235">
        <v>0</v>
      </c>
      <c r="F1235">
        <v>0</v>
      </c>
      <c r="G1235" t="str">
        <f>申込一覧表!DI19</f>
        <v>999:99.99</v>
      </c>
    </row>
    <row r="1236" spans="1:7">
      <c r="A1236" t="str">
        <f>IF(申込一覧表!AL20="","",申込一覧表!BI20)</f>
        <v/>
      </c>
      <c r="B1236" t="str">
        <f>申込一覧表!CA20</f>
        <v/>
      </c>
      <c r="C1236" t="str">
        <f>申込一覧表!CL20</f>
        <v/>
      </c>
      <c r="D1236" t="str">
        <f>申込一覧表!CW20</f>
        <v/>
      </c>
      <c r="E1236">
        <v>0</v>
      </c>
      <c r="F1236">
        <v>0</v>
      </c>
      <c r="G1236" t="str">
        <f>申込一覧表!DI20</f>
        <v>999:99.99</v>
      </c>
    </row>
    <row r="1237" spans="1:7">
      <c r="A1237" t="str">
        <f>IF(申込一覧表!AL21="","",申込一覧表!BI21)</f>
        <v/>
      </c>
      <c r="B1237" t="str">
        <f>申込一覧表!CA21</f>
        <v/>
      </c>
      <c r="C1237" t="str">
        <f>申込一覧表!CL21</f>
        <v/>
      </c>
      <c r="D1237" t="str">
        <f>申込一覧表!CW21</f>
        <v/>
      </c>
      <c r="E1237">
        <v>0</v>
      </c>
      <c r="F1237">
        <v>0</v>
      </c>
      <c r="G1237" t="str">
        <f>申込一覧表!DI21</f>
        <v>999:99.99</v>
      </c>
    </row>
    <row r="1238" spans="1:7">
      <c r="A1238" t="str">
        <f>IF(申込一覧表!AL22="","",申込一覧表!BI22)</f>
        <v/>
      </c>
      <c r="B1238" t="str">
        <f>申込一覧表!CA22</f>
        <v/>
      </c>
      <c r="C1238" t="str">
        <f>申込一覧表!CL22</f>
        <v/>
      </c>
      <c r="D1238" t="str">
        <f>申込一覧表!CW22</f>
        <v/>
      </c>
      <c r="E1238">
        <v>0</v>
      </c>
      <c r="F1238">
        <v>0</v>
      </c>
      <c r="G1238" t="str">
        <f>申込一覧表!DI22</f>
        <v>999:99.99</v>
      </c>
    </row>
    <row r="1239" spans="1:7">
      <c r="A1239" t="str">
        <f>IF(申込一覧表!AL23="","",申込一覧表!BI23)</f>
        <v/>
      </c>
      <c r="B1239" t="str">
        <f>申込一覧表!CA23</f>
        <v/>
      </c>
      <c r="C1239" t="str">
        <f>申込一覧表!CL23</f>
        <v/>
      </c>
      <c r="D1239" t="str">
        <f>申込一覧表!CW23</f>
        <v/>
      </c>
      <c r="E1239">
        <v>0</v>
      </c>
      <c r="F1239">
        <v>0</v>
      </c>
      <c r="G1239" t="str">
        <f>申込一覧表!DI23</f>
        <v>999:99.99</v>
      </c>
    </row>
    <row r="1240" spans="1:7">
      <c r="A1240" t="str">
        <f>IF(申込一覧表!AL24="","",申込一覧表!BI24)</f>
        <v/>
      </c>
      <c r="B1240" t="str">
        <f>申込一覧表!CA24</f>
        <v/>
      </c>
      <c r="C1240" t="str">
        <f>申込一覧表!CL24</f>
        <v/>
      </c>
      <c r="D1240" t="str">
        <f>申込一覧表!CW24</f>
        <v/>
      </c>
      <c r="E1240">
        <v>0</v>
      </c>
      <c r="F1240">
        <v>0</v>
      </c>
      <c r="G1240" t="str">
        <f>申込一覧表!DI24</f>
        <v>999:99.99</v>
      </c>
    </row>
    <row r="1241" spans="1:7">
      <c r="A1241" t="str">
        <f>IF(申込一覧表!AL25="","",申込一覧表!BI25)</f>
        <v/>
      </c>
      <c r="B1241" t="str">
        <f>申込一覧表!CA25</f>
        <v/>
      </c>
      <c r="C1241" t="str">
        <f>申込一覧表!CL25</f>
        <v/>
      </c>
      <c r="D1241" t="str">
        <f>申込一覧表!CW25</f>
        <v/>
      </c>
      <c r="E1241">
        <v>0</v>
      </c>
      <c r="F1241">
        <v>0</v>
      </c>
      <c r="G1241" t="str">
        <f>申込一覧表!DI25</f>
        <v>999:99.99</v>
      </c>
    </row>
    <row r="1242" spans="1:7">
      <c r="A1242" t="str">
        <f>IF(申込一覧表!AL26="","",申込一覧表!BI26)</f>
        <v/>
      </c>
      <c r="B1242" t="str">
        <f>申込一覧表!CA26</f>
        <v/>
      </c>
      <c r="C1242" t="str">
        <f>申込一覧表!CL26</f>
        <v/>
      </c>
      <c r="D1242" t="str">
        <f>申込一覧表!CW26</f>
        <v/>
      </c>
      <c r="E1242">
        <v>0</v>
      </c>
      <c r="F1242">
        <v>0</v>
      </c>
      <c r="G1242" t="str">
        <f>申込一覧表!DI26</f>
        <v>999:99.99</v>
      </c>
    </row>
    <row r="1243" spans="1:7">
      <c r="A1243" t="str">
        <f>IF(申込一覧表!AL27="","",申込一覧表!BI27)</f>
        <v/>
      </c>
      <c r="B1243" t="str">
        <f>申込一覧表!CA27</f>
        <v/>
      </c>
      <c r="C1243" t="str">
        <f>申込一覧表!CL27</f>
        <v/>
      </c>
      <c r="D1243" t="str">
        <f>申込一覧表!CW27</f>
        <v/>
      </c>
      <c r="E1243">
        <v>0</v>
      </c>
      <c r="F1243">
        <v>0</v>
      </c>
      <c r="G1243" t="str">
        <f>申込一覧表!DI27</f>
        <v>999:99.99</v>
      </c>
    </row>
    <row r="1244" spans="1:7">
      <c r="A1244" t="str">
        <f>IF(申込一覧表!AL28="","",申込一覧表!BI28)</f>
        <v/>
      </c>
      <c r="B1244" t="str">
        <f>申込一覧表!CA28</f>
        <v/>
      </c>
      <c r="C1244" t="str">
        <f>申込一覧表!CL28</f>
        <v/>
      </c>
      <c r="D1244" t="str">
        <f>申込一覧表!CW28</f>
        <v/>
      </c>
      <c r="E1244">
        <v>0</v>
      </c>
      <c r="F1244">
        <v>0</v>
      </c>
      <c r="G1244" t="str">
        <f>申込一覧表!DI28</f>
        <v>999:99.99</v>
      </c>
    </row>
    <row r="1245" spans="1:7">
      <c r="A1245" t="str">
        <f>IF(申込一覧表!AL29="","",申込一覧表!BI29)</f>
        <v/>
      </c>
      <c r="B1245" t="str">
        <f>申込一覧表!CA29</f>
        <v/>
      </c>
      <c r="C1245" t="str">
        <f>申込一覧表!CL29</f>
        <v/>
      </c>
      <c r="D1245" t="str">
        <f>申込一覧表!CW29</f>
        <v/>
      </c>
      <c r="E1245">
        <v>0</v>
      </c>
      <c r="F1245">
        <v>0</v>
      </c>
      <c r="G1245" t="str">
        <f>申込一覧表!DI29</f>
        <v>999:99.99</v>
      </c>
    </row>
    <row r="1246" spans="1:7">
      <c r="A1246" t="str">
        <f>IF(申込一覧表!AL30="","",申込一覧表!BI30)</f>
        <v/>
      </c>
      <c r="B1246" t="str">
        <f>申込一覧表!CA30</f>
        <v/>
      </c>
      <c r="C1246" t="str">
        <f>申込一覧表!CL30</f>
        <v/>
      </c>
      <c r="D1246" t="str">
        <f>申込一覧表!CW30</f>
        <v/>
      </c>
      <c r="E1246">
        <v>0</v>
      </c>
      <c r="F1246">
        <v>0</v>
      </c>
      <c r="G1246" t="str">
        <f>申込一覧表!DI30</f>
        <v>999:99.99</v>
      </c>
    </row>
    <row r="1247" spans="1:7">
      <c r="A1247" t="str">
        <f>IF(申込一覧表!AL31="","",申込一覧表!BI31)</f>
        <v/>
      </c>
      <c r="B1247" t="str">
        <f>申込一覧表!CA31</f>
        <v/>
      </c>
      <c r="C1247" t="str">
        <f>申込一覧表!CL31</f>
        <v/>
      </c>
      <c r="D1247" t="str">
        <f>申込一覧表!CW31</f>
        <v/>
      </c>
      <c r="E1247">
        <v>0</v>
      </c>
      <c r="F1247">
        <v>0</v>
      </c>
      <c r="G1247" t="str">
        <f>申込一覧表!DI31</f>
        <v>999:99.99</v>
      </c>
    </row>
    <row r="1248" spans="1:7">
      <c r="A1248" t="str">
        <f>IF(申込一覧表!AL32="","",申込一覧表!BI32)</f>
        <v/>
      </c>
      <c r="B1248" t="str">
        <f>申込一覧表!CA32</f>
        <v/>
      </c>
      <c r="C1248" t="str">
        <f>申込一覧表!CL32</f>
        <v/>
      </c>
      <c r="D1248" t="str">
        <f>申込一覧表!CW32</f>
        <v/>
      </c>
      <c r="E1248">
        <v>0</v>
      </c>
      <c r="F1248">
        <v>0</v>
      </c>
      <c r="G1248" t="str">
        <f>申込一覧表!DI32</f>
        <v>999:99.99</v>
      </c>
    </row>
    <row r="1249" spans="1:7">
      <c r="A1249" t="str">
        <f>IF(申込一覧表!AL33="","",申込一覧表!BI33)</f>
        <v/>
      </c>
      <c r="B1249" t="str">
        <f>申込一覧表!CA33</f>
        <v/>
      </c>
      <c r="C1249" t="str">
        <f>申込一覧表!CL33</f>
        <v/>
      </c>
      <c r="D1249" t="str">
        <f>申込一覧表!CW33</f>
        <v/>
      </c>
      <c r="E1249">
        <v>0</v>
      </c>
      <c r="F1249">
        <v>0</v>
      </c>
      <c r="G1249" t="str">
        <f>申込一覧表!DI33</f>
        <v>999:99.99</v>
      </c>
    </row>
    <row r="1250" spans="1:7">
      <c r="A1250" t="str">
        <f>IF(申込一覧表!AL34="","",申込一覧表!BI34)</f>
        <v/>
      </c>
      <c r="B1250" t="str">
        <f>申込一覧表!CA34</f>
        <v/>
      </c>
      <c r="C1250" t="str">
        <f>申込一覧表!CL34</f>
        <v/>
      </c>
      <c r="D1250" t="str">
        <f>申込一覧表!CW34</f>
        <v/>
      </c>
      <c r="E1250">
        <v>0</v>
      </c>
      <c r="F1250">
        <v>0</v>
      </c>
      <c r="G1250" t="str">
        <f>申込一覧表!DI34</f>
        <v>999:99.99</v>
      </c>
    </row>
    <row r="1251" spans="1:7">
      <c r="A1251" t="str">
        <f>IF(申込一覧表!AL35="","",申込一覧表!BI35)</f>
        <v/>
      </c>
      <c r="B1251" t="str">
        <f>申込一覧表!CA35</f>
        <v/>
      </c>
      <c r="C1251" t="str">
        <f>申込一覧表!CL35</f>
        <v/>
      </c>
      <c r="D1251" t="str">
        <f>申込一覧表!CW35</f>
        <v/>
      </c>
      <c r="E1251">
        <v>0</v>
      </c>
      <c r="F1251">
        <v>0</v>
      </c>
      <c r="G1251" t="str">
        <f>申込一覧表!DI35</f>
        <v>999:99.99</v>
      </c>
    </row>
    <row r="1252" spans="1:7">
      <c r="A1252" t="str">
        <f>IF(申込一覧表!AL36="","",申込一覧表!BI36)</f>
        <v/>
      </c>
      <c r="B1252" t="str">
        <f>申込一覧表!CA36</f>
        <v/>
      </c>
      <c r="C1252" t="str">
        <f>申込一覧表!CL36</f>
        <v/>
      </c>
      <c r="D1252" t="str">
        <f>申込一覧表!CW36</f>
        <v/>
      </c>
      <c r="E1252">
        <v>0</v>
      </c>
      <c r="F1252">
        <v>0</v>
      </c>
      <c r="G1252" t="str">
        <f>申込一覧表!DI36</f>
        <v>999:99.99</v>
      </c>
    </row>
    <row r="1253" spans="1:7">
      <c r="A1253" t="str">
        <f>IF(申込一覧表!AL37="","",申込一覧表!BI37)</f>
        <v/>
      </c>
      <c r="B1253" t="str">
        <f>申込一覧表!CA37</f>
        <v/>
      </c>
      <c r="C1253" t="str">
        <f>申込一覧表!CL37</f>
        <v/>
      </c>
      <c r="D1253" t="str">
        <f>申込一覧表!CW37</f>
        <v/>
      </c>
      <c r="E1253">
        <v>0</v>
      </c>
      <c r="F1253">
        <v>0</v>
      </c>
      <c r="G1253" t="str">
        <f>申込一覧表!DI37</f>
        <v>999:99.99</v>
      </c>
    </row>
    <row r="1254" spans="1:7">
      <c r="A1254" t="str">
        <f>IF(申込一覧表!AL38="","",申込一覧表!BI38)</f>
        <v/>
      </c>
      <c r="B1254" t="str">
        <f>申込一覧表!CA38</f>
        <v/>
      </c>
      <c r="C1254" t="str">
        <f>申込一覧表!CL38</f>
        <v/>
      </c>
      <c r="D1254" t="str">
        <f>申込一覧表!CW38</f>
        <v/>
      </c>
      <c r="E1254">
        <v>0</v>
      </c>
      <c r="F1254">
        <v>0</v>
      </c>
      <c r="G1254" t="str">
        <f>申込一覧表!DI38</f>
        <v>999:99.99</v>
      </c>
    </row>
    <row r="1255" spans="1:7">
      <c r="A1255" t="str">
        <f>IF(申込一覧表!AL39="","",申込一覧表!BI39)</f>
        <v/>
      </c>
      <c r="B1255" t="str">
        <f>申込一覧表!CA39</f>
        <v/>
      </c>
      <c r="C1255" t="str">
        <f>申込一覧表!CL39</f>
        <v/>
      </c>
      <c r="D1255" t="str">
        <f>申込一覧表!CW39</f>
        <v/>
      </c>
      <c r="E1255">
        <v>0</v>
      </c>
      <c r="F1255">
        <v>0</v>
      </c>
      <c r="G1255" t="str">
        <f>申込一覧表!DI39</f>
        <v>999:99.99</v>
      </c>
    </row>
    <row r="1256" spans="1:7">
      <c r="A1256" t="str">
        <f>IF(申込一覧表!AL40="","",申込一覧表!BI40)</f>
        <v/>
      </c>
      <c r="B1256" t="str">
        <f>申込一覧表!CA40</f>
        <v/>
      </c>
      <c r="C1256" t="str">
        <f>申込一覧表!CL40</f>
        <v/>
      </c>
      <c r="D1256" t="str">
        <f>申込一覧表!CW40</f>
        <v/>
      </c>
      <c r="E1256">
        <v>0</v>
      </c>
      <c r="F1256">
        <v>0</v>
      </c>
      <c r="G1256" t="str">
        <f>申込一覧表!DI40</f>
        <v>999:99.99</v>
      </c>
    </row>
    <row r="1257" spans="1:7">
      <c r="A1257" t="str">
        <f>IF(申込一覧表!AL41="","",申込一覧表!BI41)</f>
        <v/>
      </c>
      <c r="B1257" t="str">
        <f>申込一覧表!CA41</f>
        <v/>
      </c>
      <c r="C1257" t="str">
        <f>申込一覧表!CL41</f>
        <v/>
      </c>
      <c r="D1257" t="str">
        <f>申込一覧表!CW41</f>
        <v/>
      </c>
      <c r="E1257">
        <v>0</v>
      </c>
      <c r="F1257">
        <v>0</v>
      </c>
      <c r="G1257" t="str">
        <f>申込一覧表!DI41</f>
        <v>999:99.99</v>
      </c>
    </row>
    <row r="1258" spans="1:7">
      <c r="A1258" t="str">
        <f>IF(申込一覧表!AL42="","",申込一覧表!BI42)</f>
        <v/>
      </c>
      <c r="B1258" t="str">
        <f>申込一覧表!CA42</f>
        <v/>
      </c>
      <c r="C1258" t="str">
        <f>申込一覧表!CL42</f>
        <v/>
      </c>
      <c r="D1258" t="str">
        <f>申込一覧表!CW42</f>
        <v/>
      </c>
      <c r="E1258">
        <v>0</v>
      </c>
      <c r="F1258">
        <v>0</v>
      </c>
      <c r="G1258" t="str">
        <f>申込一覧表!DI42</f>
        <v>999:99.99</v>
      </c>
    </row>
    <row r="1259" spans="1:7">
      <c r="A1259" t="str">
        <f>IF(申込一覧表!AL43="","",申込一覧表!BI43)</f>
        <v/>
      </c>
      <c r="B1259" t="str">
        <f>申込一覧表!CA43</f>
        <v/>
      </c>
      <c r="C1259" t="str">
        <f>申込一覧表!CL43</f>
        <v/>
      </c>
      <c r="D1259" t="str">
        <f>申込一覧表!CW43</f>
        <v/>
      </c>
      <c r="E1259">
        <v>0</v>
      </c>
      <c r="F1259">
        <v>0</v>
      </c>
      <c r="G1259" t="str">
        <f>申込一覧表!DI43</f>
        <v>999:99.99</v>
      </c>
    </row>
    <row r="1260" spans="1:7">
      <c r="A1260" t="str">
        <f>IF(申込一覧表!AL44="","",申込一覧表!BI44)</f>
        <v/>
      </c>
      <c r="B1260" t="str">
        <f>申込一覧表!CA44</f>
        <v/>
      </c>
      <c r="C1260" t="str">
        <f>申込一覧表!CL44</f>
        <v/>
      </c>
      <c r="D1260" t="str">
        <f>申込一覧表!CW44</f>
        <v/>
      </c>
      <c r="E1260">
        <v>0</v>
      </c>
      <c r="F1260">
        <v>0</v>
      </c>
      <c r="G1260" t="str">
        <f>申込一覧表!DI44</f>
        <v>999:99.99</v>
      </c>
    </row>
    <row r="1261" spans="1:7">
      <c r="A1261" t="str">
        <f>IF(申込一覧表!AL45="","",申込一覧表!BI45)</f>
        <v/>
      </c>
      <c r="B1261" t="str">
        <f>申込一覧表!CA45</f>
        <v/>
      </c>
      <c r="C1261" t="str">
        <f>申込一覧表!CL45</f>
        <v/>
      </c>
      <c r="D1261" t="str">
        <f>申込一覧表!CW45</f>
        <v/>
      </c>
      <c r="E1261">
        <v>0</v>
      </c>
      <c r="F1261">
        <v>0</v>
      </c>
      <c r="G1261" t="str">
        <f>申込一覧表!DI45</f>
        <v>999:99.99</v>
      </c>
    </row>
    <row r="1262" spans="1:7">
      <c r="A1262" t="str">
        <f>IF(申込一覧表!AL46="","",申込一覧表!BI46)</f>
        <v/>
      </c>
      <c r="B1262" t="str">
        <f>申込一覧表!CA46</f>
        <v/>
      </c>
      <c r="C1262" t="str">
        <f>申込一覧表!CL46</f>
        <v/>
      </c>
      <c r="D1262" t="str">
        <f>申込一覧表!CW46</f>
        <v/>
      </c>
      <c r="E1262">
        <v>0</v>
      </c>
      <c r="F1262">
        <v>0</v>
      </c>
      <c r="G1262" t="str">
        <f>申込一覧表!DI46</f>
        <v>999:99.99</v>
      </c>
    </row>
    <row r="1263" spans="1:7">
      <c r="A1263" t="str">
        <f>IF(申込一覧表!AL47="","",申込一覧表!BI47)</f>
        <v/>
      </c>
      <c r="B1263" t="str">
        <f>申込一覧表!CA47</f>
        <v/>
      </c>
      <c r="C1263" t="str">
        <f>申込一覧表!CL47</f>
        <v/>
      </c>
      <c r="D1263" t="str">
        <f>申込一覧表!CW47</f>
        <v/>
      </c>
      <c r="E1263">
        <v>0</v>
      </c>
      <c r="F1263">
        <v>0</v>
      </c>
      <c r="G1263" t="str">
        <f>申込一覧表!DI47</f>
        <v>999:99.99</v>
      </c>
    </row>
    <row r="1264" spans="1:7">
      <c r="A1264" t="str">
        <f>IF(申込一覧表!AL48="","",申込一覧表!BI48)</f>
        <v/>
      </c>
      <c r="B1264" t="str">
        <f>申込一覧表!CA48</f>
        <v/>
      </c>
      <c r="C1264" t="str">
        <f>申込一覧表!CL48</f>
        <v/>
      </c>
      <c r="D1264" t="str">
        <f>申込一覧表!CW48</f>
        <v/>
      </c>
      <c r="E1264">
        <v>0</v>
      </c>
      <c r="F1264">
        <v>0</v>
      </c>
      <c r="G1264" t="str">
        <f>申込一覧表!DI48</f>
        <v>999:99.99</v>
      </c>
    </row>
    <row r="1265" spans="1:7">
      <c r="A1265" t="str">
        <f>IF(申込一覧表!AL49="","",申込一覧表!BI49)</f>
        <v/>
      </c>
      <c r="B1265" t="str">
        <f>申込一覧表!CA49</f>
        <v/>
      </c>
      <c r="C1265" t="str">
        <f>申込一覧表!CL49</f>
        <v/>
      </c>
      <c r="D1265" t="str">
        <f>申込一覧表!CW49</f>
        <v/>
      </c>
      <c r="E1265">
        <v>0</v>
      </c>
      <c r="F1265">
        <v>0</v>
      </c>
      <c r="G1265" t="str">
        <f>申込一覧表!DI49</f>
        <v>999:99.99</v>
      </c>
    </row>
    <row r="1266" spans="1:7">
      <c r="A1266" t="str">
        <f>IF(申込一覧表!AL50="","",申込一覧表!BI50)</f>
        <v/>
      </c>
      <c r="B1266" t="str">
        <f>申込一覧表!CA50</f>
        <v/>
      </c>
      <c r="C1266" t="str">
        <f>申込一覧表!CL50</f>
        <v/>
      </c>
      <c r="D1266" t="str">
        <f>申込一覧表!CW50</f>
        <v/>
      </c>
      <c r="E1266">
        <v>0</v>
      </c>
      <c r="F1266">
        <v>0</v>
      </c>
      <c r="G1266" t="str">
        <f>申込一覧表!DI50</f>
        <v>999:99.99</v>
      </c>
    </row>
    <row r="1267" spans="1:7">
      <c r="A1267" t="str">
        <f>IF(申込一覧表!AL51="","",申込一覧表!BI51)</f>
        <v/>
      </c>
      <c r="B1267" t="str">
        <f>申込一覧表!CA51</f>
        <v/>
      </c>
      <c r="C1267" t="str">
        <f>申込一覧表!CL51</f>
        <v/>
      </c>
      <c r="D1267" t="str">
        <f>申込一覧表!CW51</f>
        <v/>
      </c>
      <c r="E1267">
        <v>0</v>
      </c>
      <c r="F1267">
        <v>0</v>
      </c>
      <c r="G1267" t="str">
        <f>申込一覧表!DI51</f>
        <v>999:99.99</v>
      </c>
    </row>
    <row r="1268" spans="1:7">
      <c r="A1268" t="str">
        <f>IF(申込一覧表!AL52="","",申込一覧表!BI52)</f>
        <v/>
      </c>
      <c r="B1268" t="str">
        <f>申込一覧表!CA52</f>
        <v/>
      </c>
      <c r="C1268" t="str">
        <f>申込一覧表!CL52</f>
        <v/>
      </c>
      <c r="D1268" t="str">
        <f>申込一覧表!CW52</f>
        <v/>
      </c>
      <c r="E1268">
        <v>0</v>
      </c>
      <c r="F1268">
        <v>0</v>
      </c>
      <c r="G1268" t="str">
        <f>申込一覧表!DI52</f>
        <v>999:99.99</v>
      </c>
    </row>
    <row r="1269" spans="1:7">
      <c r="A1269" t="str">
        <f>IF(申込一覧表!AL53="","",申込一覧表!BI53)</f>
        <v/>
      </c>
      <c r="B1269" t="str">
        <f>申込一覧表!CA53</f>
        <v/>
      </c>
      <c r="C1269" t="str">
        <f>申込一覧表!CL53</f>
        <v/>
      </c>
      <c r="D1269" t="str">
        <f>申込一覧表!CW53</f>
        <v/>
      </c>
      <c r="E1269">
        <v>0</v>
      </c>
      <c r="F1269">
        <v>0</v>
      </c>
      <c r="G1269" t="str">
        <f>申込一覧表!DI53</f>
        <v>999:99.99</v>
      </c>
    </row>
    <row r="1270" spans="1:7">
      <c r="A1270" t="str">
        <f>IF(申込一覧表!AL54="","",申込一覧表!BI54)</f>
        <v/>
      </c>
      <c r="B1270" t="str">
        <f>申込一覧表!CA54</f>
        <v/>
      </c>
      <c r="C1270" t="str">
        <f>申込一覧表!CL54</f>
        <v/>
      </c>
      <c r="D1270" t="str">
        <f>申込一覧表!CW54</f>
        <v/>
      </c>
      <c r="E1270">
        <v>0</v>
      </c>
      <c r="F1270">
        <v>0</v>
      </c>
      <c r="G1270" t="str">
        <f>申込一覧表!DI54</f>
        <v>999:99.99</v>
      </c>
    </row>
    <row r="1271" spans="1:7">
      <c r="A1271" t="str">
        <f>IF(申込一覧表!AL55="","",申込一覧表!BI55)</f>
        <v/>
      </c>
      <c r="B1271" t="str">
        <f>申込一覧表!CA55</f>
        <v/>
      </c>
      <c r="C1271" t="str">
        <f>申込一覧表!CL55</f>
        <v/>
      </c>
      <c r="D1271" t="str">
        <f>申込一覧表!CW55</f>
        <v/>
      </c>
      <c r="E1271">
        <v>0</v>
      </c>
      <c r="F1271">
        <v>0</v>
      </c>
      <c r="G1271" t="str">
        <f>申込一覧表!DI55</f>
        <v>999:99.99</v>
      </c>
    </row>
    <row r="1272" spans="1:7">
      <c r="A1272" t="str">
        <f>IF(申込一覧表!AL56="","",申込一覧表!BI56)</f>
        <v/>
      </c>
      <c r="B1272" t="str">
        <f>申込一覧表!CA56</f>
        <v/>
      </c>
      <c r="C1272" t="str">
        <f>申込一覧表!CL56</f>
        <v/>
      </c>
      <c r="D1272" t="str">
        <f>申込一覧表!CW56</f>
        <v/>
      </c>
      <c r="E1272">
        <v>0</v>
      </c>
      <c r="F1272">
        <v>0</v>
      </c>
      <c r="G1272" t="str">
        <f>申込一覧表!DI56</f>
        <v>999:99.99</v>
      </c>
    </row>
    <row r="1273" spans="1:7">
      <c r="A1273" t="str">
        <f>IF(申込一覧表!AL57="","",申込一覧表!BI57)</f>
        <v/>
      </c>
      <c r="B1273" t="str">
        <f>申込一覧表!CA57</f>
        <v/>
      </c>
      <c r="C1273" t="str">
        <f>申込一覧表!CL57</f>
        <v/>
      </c>
      <c r="D1273" t="str">
        <f>申込一覧表!CW57</f>
        <v/>
      </c>
      <c r="E1273">
        <v>0</v>
      </c>
      <c r="F1273">
        <v>0</v>
      </c>
      <c r="G1273" t="str">
        <f>申込一覧表!DI57</f>
        <v>999:99.99</v>
      </c>
    </row>
    <row r="1274" spans="1:7">
      <c r="A1274" t="str">
        <f>IF(申込一覧表!AL58="","",申込一覧表!BI58)</f>
        <v/>
      </c>
      <c r="B1274" t="str">
        <f>申込一覧表!CA58</f>
        <v/>
      </c>
      <c r="C1274" t="str">
        <f>申込一覧表!CL58</f>
        <v/>
      </c>
      <c r="D1274" t="str">
        <f>申込一覧表!CW58</f>
        <v/>
      </c>
      <c r="E1274">
        <v>0</v>
      </c>
      <c r="F1274">
        <v>0</v>
      </c>
      <c r="G1274" t="str">
        <f>申込一覧表!DI58</f>
        <v>999:99.99</v>
      </c>
    </row>
    <row r="1275" spans="1:7">
      <c r="A1275" t="str">
        <f>IF(申込一覧表!AL59="","",申込一覧表!BI59)</f>
        <v/>
      </c>
      <c r="B1275" t="str">
        <f>申込一覧表!CA59</f>
        <v/>
      </c>
      <c r="C1275" t="str">
        <f>申込一覧表!CL59</f>
        <v/>
      </c>
      <c r="D1275" t="str">
        <f>申込一覧表!CW59</f>
        <v/>
      </c>
      <c r="E1275">
        <v>0</v>
      </c>
      <c r="F1275">
        <v>0</v>
      </c>
      <c r="G1275" t="str">
        <f>申込一覧表!DI59</f>
        <v>999:99.99</v>
      </c>
    </row>
    <row r="1276" spans="1:7">
      <c r="A1276" t="str">
        <f>IF(申込一覧表!AL60="","",申込一覧表!BI60)</f>
        <v/>
      </c>
      <c r="B1276" t="str">
        <f>申込一覧表!CA60</f>
        <v/>
      </c>
      <c r="C1276" t="str">
        <f>申込一覧表!CL60</f>
        <v/>
      </c>
      <c r="D1276" t="str">
        <f>申込一覧表!CW60</f>
        <v/>
      </c>
      <c r="E1276">
        <v>0</v>
      </c>
      <c r="F1276">
        <v>0</v>
      </c>
      <c r="G1276" t="str">
        <f>申込一覧表!DI60</f>
        <v>999:99.99</v>
      </c>
    </row>
    <row r="1277" spans="1:7">
      <c r="A1277" t="str">
        <f>IF(申込一覧表!AL61="","",申込一覧表!BI61)</f>
        <v/>
      </c>
      <c r="B1277" t="str">
        <f>申込一覧表!CA61</f>
        <v/>
      </c>
      <c r="C1277" t="str">
        <f>申込一覧表!CL61</f>
        <v/>
      </c>
      <c r="D1277" t="str">
        <f>申込一覧表!CW61</f>
        <v/>
      </c>
      <c r="E1277">
        <v>0</v>
      </c>
      <c r="F1277">
        <v>0</v>
      </c>
      <c r="G1277" t="str">
        <f>申込一覧表!DI61</f>
        <v>999:99.99</v>
      </c>
    </row>
    <row r="1278" spans="1:7">
      <c r="A1278" t="str">
        <f>IF(申込一覧表!AL62="","",申込一覧表!BI62)</f>
        <v/>
      </c>
      <c r="B1278" t="str">
        <f>申込一覧表!CA62</f>
        <v/>
      </c>
      <c r="C1278" t="str">
        <f>申込一覧表!CL62</f>
        <v/>
      </c>
      <c r="D1278" t="str">
        <f>申込一覧表!CW62</f>
        <v/>
      </c>
      <c r="E1278">
        <v>0</v>
      </c>
      <c r="F1278">
        <v>0</v>
      </c>
      <c r="G1278" t="str">
        <f>申込一覧表!DI62</f>
        <v>999:99.99</v>
      </c>
    </row>
    <row r="1279" spans="1:7">
      <c r="A1279" t="str">
        <f>IF(申込一覧表!AL63="","",申込一覧表!BI63)</f>
        <v/>
      </c>
      <c r="B1279" t="str">
        <f>申込一覧表!CA63</f>
        <v/>
      </c>
      <c r="C1279" t="str">
        <f>申込一覧表!CL63</f>
        <v/>
      </c>
      <c r="D1279" t="str">
        <f>申込一覧表!CW63</f>
        <v/>
      </c>
      <c r="E1279">
        <v>0</v>
      </c>
      <c r="F1279">
        <v>0</v>
      </c>
      <c r="G1279" t="str">
        <f>申込一覧表!DI63</f>
        <v>999:99.99</v>
      </c>
    </row>
    <row r="1280" spans="1:7">
      <c r="A1280" t="str">
        <f>IF(申込一覧表!AL64="","",申込一覧表!BI64)</f>
        <v/>
      </c>
      <c r="B1280" t="str">
        <f>申込一覧表!CA64</f>
        <v/>
      </c>
      <c r="C1280" t="str">
        <f>申込一覧表!CL64</f>
        <v/>
      </c>
      <c r="D1280" t="str">
        <f>申込一覧表!CW64</f>
        <v/>
      </c>
      <c r="E1280">
        <v>0</v>
      </c>
      <c r="F1280">
        <v>0</v>
      </c>
      <c r="G1280" t="str">
        <f>申込一覧表!DI64</f>
        <v>999:99.99</v>
      </c>
    </row>
    <row r="1281" spans="1:7">
      <c r="A1281" s="118" t="str">
        <f>IF(申込一覧表!AL65="","",申込一覧表!BI65)</f>
        <v/>
      </c>
      <c r="B1281" s="118" t="str">
        <f>申込一覧表!CA65</f>
        <v/>
      </c>
      <c r="C1281" s="118" t="str">
        <f>申込一覧表!CL65</f>
        <v/>
      </c>
      <c r="D1281" s="118" t="str">
        <f>申込一覧表!CW65</f>
        <v/>
      </c>
      <c r="E1281" s="118">
        <v>0</v>
      </c>
      <c r="F1281" s="118">
        <v>0</v>
      </c>
      <c r="G1281" s="118" t="str">
        <f>申込一覧表!DI65</f>
        <v>999:99.99</v>
      </c>
    </row>
    <row r="1283" spans="1:7">
      <c r="A1283" s="118"/>
      <c r="B1283" s="118"/>
      <c r="C1283" s="118"/>
      <c r="D1283" s="118"/>
      <c r="E1283" s="118"/>
      <c r="F1283" s="118"/>
      <c r="G1283" s="118"/>
    </row>
    <row r="1284" spans="1:7">
      <c r="A1284" s="24" t="str">
        <f>IF(申込一覧表!AL68="","",申込一覧表!BI68)</f>
        <v/>
      </c>
      <c r="B1284" t="str">
        <f>申込一覧表!CA68</f>
        <v/>
      </c>
      <c r="C1284" t="str">
        <f>申込一覧表!CL68</f>
        <v/>
      </c>
      <c r="D1284" t="str">
        <f>申込一覧表!CW68</f>
        <v/>
      </c>
      <c r="E1284">
        <v>0</v>
      </c>
      <c r="F1284">
        <v>5</v>
      </c>
      <c r="G1284" t="str">
        <f>申込一覧表!DI68</f>
        <v>999:99.99</v>
      </c>
    </row>
    <row r="1285" spans="1:7">
      <c r="A1285" t="str">
        <f>IF(申込一覧表!AL69="","",申込一覧表!BI69)</f>
        <v/>
      </c>
      <c r="B1285" t="str">
        <f>申込一覧表!CA69</f>
        <v/>
      </c>
      <c r="C1285" t="str">
        <f>申込一覧表!CL69</f>
        <v/>
      </c>
      <c r="D1285" t="str">
        <f>申込一覧表!CW69</f>
        <v/>
      </c>
      <c r="E1285">
        <v>0</v>
      </c>
      <c r="F1285">
        <v>5</v>
      </c>
      <c r="G1285" t="str">
        <f>申込一覧表!DI69</f>
        <v>999:99.99</v>
      </c>
    </row>
    <row r="1286" spans="1:7">
      <c r="A1286" t="str">
        <f>IF(申込一覧表!AL70="","",申込一覧表!BI70)</f>
        <v/>
      </c>
      <c r="B1286" t="str">
        <f>申込一覧表!CA70</f>
        <v/>
      </c>
      <c r="C1286" t="str">
        <f>申込一覧表!CL70</f>
        <v/>
      </c>
      <c r="D1286" t="str">
        <f>申込一覧表!CW70</f>
        <v/>
      </c>
      <c r="E1286">
        <v>0</v>
      </c>
      <c r="F1286">
        <v>5</v>
      </c>
      <c r="G1286" t="str">
        <f>申込一覧表!DI70</f>
        <v>999:99.99</v>
      </c>
    </row>
    <row r="1287" spans="1:7">
      <c r="A1287" t="str">
        <f>IF(申込一覧表!AL71="","",申込一覧表!BI71)</f>
        <v/>
      </c>
      <c r="B1287" t="str">
        <f>申込一覧表!CA71</f>
        <v/>
      </c>
      <c r="C1287" t="str">
        <f>申込一覧表!CL71</f>
        <v/>
      </c>
      <c r="D1287" t="str">
        <f>申込一覧表!CW71</f>
        <v/>
      </c>
      <c r="E1287">
        <v>0</v>
      </c>
      <c r="F1287">
        <v>5</v>
      </c>
      <c r="G1287" t="str">
        <f>申込一覧表!DI71</f>
        <v>999:99.99</v>
      </c>
    </row>
    <row r="1288" spans="1:7">
      <c r="A1288" t="str">
        <f>IF(申込一覧表!AL72="","",申込一覧表!BI72)</f>
        <v/>
      </c>
      <c r="B1288" t="str">
        <f>申込一覧表!CA72</f>
        <v/>
      </c>
      <c r="C1288" t="str">
        <f>申込一覧表!CL72</f>
        <v/>
      </c>
      <c r="D1288" t="str">
        <f>申込一覧表!CW72</f>
        <v/>
      </c>
      <c r="E1288">
        <v>0</v>
      </c>
      <c r="F1288">
        <v>5</v>
      </c>
      <c r="G1288" t="str">
        <f>申込一覧表!DI72</f>
        <v>999:99.99</v>
      </c>
    </row>
    <row r="1289" spans="1:7">
      <c r="A1289" t="str">
        <f>IF(申込一覧表!AL73="","",申込一覧表!BI73)</f>
        <v/>
      </c>
      <c r="B1289" t="str">
        <f>申込一覧表!CA73</f>
        <v/>
      </c>
      <c r="C1289" t="str">
        <f>申込一覧表!CL73</f>
        <v/>
      </c>
      <c r="D1289" t="str">
        <f>申込一覧表!CW73</f>
        <v/>
      </c>
      <c r="E1289">
        <v>0</v>
      </c>
      <c r="F1289">
        <v>5</v>
      </c>
      <c r="G1289" t="str">
        <f>申込一覧表!DI73</f>
        <v>999:99.99</v>
      </c>
    </row>
    <row r="1290" spans="1:7">
      <c r="A1290" t="str">
        <f>IF(申込一覧表!AL74="","",申込一覧表!BI74)</f>
        <v/>
      </c>
      <c r="B1290" t="str">
        <f>申込一覧表!CA74</f>
        <v/>
      </c>
      <c r="C1290" t="str">
        <f>申込一覧表!CL74</f>
        <v/>
      </c>
      <c r="D1290" t="str">
        <f>申込一覧表!CW74</f>
        <v/>
      </c>
      <c r="E1290">
        <v>0</v>
      </c>
      <c r="F1290">
        <v>5</v>
      </c>
      <c r="G1290" t="str">
        <f>申込一覧表!DI74</f>
        <v>999:99.99</v>
      </c>
    </row>
    <row r="1291" spans="1:7">
      <c r="A1291" t="str">
        <f>IF(申込一覧表!AL75="","",申込一覧表!BI75)</f>
        <v/>
      </c>
      <c r="B1291" t="str">
        <f>申込一覧表!CA75</f>
        <v/>
      </c>
      <c r="C1291" t="str">
        <f>申込一覧表!CL75</f>
        <v/>
      </c>
      <c r="D1291" t="str">
        <f>申込一覧表!CW75</f>
        <v/>
      </c>
      <c r="E1291">
        <v>0</v>
      </c>
      <c r="F1291">
        <v>5</v>
      </c>
      <c r="G1291" t="str">
        <f>申込一覧表!DI75</f>
        <v>999:99.99</v>
      </c>
    </row>
    <row r="1292" spans="1:7">
      <c r="A1292" t="str">
        <f>IF(申込一覧表!AL76="","",申込一覧表!BI76)</f>
        <v/>
      </c>
      <c r="B1292" t="str">
        <f>申込一覧表!CA76</f>
        <v/>
      </c>
      <c r="C1292" t="str">
        <f>申込一覧表!CL76</f>
        <v/>
      </c>
      <c r="D1292" t="str">
        <f>申込一覧表!CW76</f>
        <v/>
      </c>
      <c r="E1292">
        <v>0</v>
      </c>
      <c r="F1292">
        <v>5</v>
      </c>
      <c r="G1292" t="str">
        <f>申込一覧表!DI76</f>
        <v>999:99.99</v>
      </c>
    </row>
    <row r="1293" spans="1:7">
      <c r="A1293" t="str">
        <f>IF(申込一覧表!AL77="","",申込一覧表!BI77)</f>
        <v/>
      </c>
      <c r="B1293" t="str">
        <f>申込一覧表!CA77</f>
        <v/>
      </c>
      <c r="C1293" t="str">
        <f>申込一覧表!CL77</f>
        <v/>
      </c>
      <c r="D1293" t="str">
        <f>申込一覧表!CW77</f>
        <v/>
      </c>
      <c r="E1293">
        <v>0</v>
      </c>
      <c r="F1293">
        <v>5</v>
      </c>
      <c r="G1293" t="str">
        <f>申込一覧表!DI77</f>
        <v>999:99.99</v>
      </c>
    </row>
    <row r="1294" spans="1:7">
      <c r="A1294" t="str">
        <f>IF(申込一覧表!AL78="","",申込一覧表!BI78)</f>
        <v/>
      </c>
      <c r="B1294" t="str">
        <f>申込一覧表!CA78</f>
        <v/>
      </c>
      <c r="C1294" t="str">
        <f>申込一覧表!CL78</f>
        <v/>
      </c>
      <c r="D1294" t="str">
        <f>申込一覧表!CW78</f>
        <v/>
      </c>
      <c r="E1294">
        <v>0</v>
      </c>
      <c r="F1294">
        <v>5</v>
      </c>
      <c r="G1294" t="str">
        <f>申込一覧表!DI78</f>
        <v>999:99.99</v>
      </c>
    </row>
    <row r="1295" spans="1:7">
      <c r="A1295" t="str">
        <f>IF(申込一覧表!AL79="","",申込一覧表!BI79)</f>
        <v/>
      </c>
      <c r="B1295" t="str">
        <f>申込一覧表!CA79</f>
        <v/>
      </c>
      <c r="C1295" t="str">
        <f>申込一覧表!CL79</f>
        <v/>
      </c>
      <c r="D1295" t="str">
        <f>申込一覧表!CW79</f>
        <v/>
      </c>
      <c r="E1295">
        <v>0</v>
      </c>
      <c r="F1295">
        <v>5</v>
      </c>
      <c r="G1295" t="str">
        <f>申込一覧表!DI79</f>
        <v>999:99.99</v>
      </c>
    </row>
    <row r="1296" spans="1:7">
      <c r="A1296" t="str">
        <f>IF(申込一覧表!AL80="","",申込一覧表!BI80)</f>
        <v/>
      </c>
      <c r="B1296" t="str">
        <f>申込一覧表!CA80</f>
        <v/>
      </c>
      <c r="C1296" t="str">
        <f>申込一覧表!CL80</f>
        <v/>
      </c>
      <c r="D1296" t="str">
        <f>申込一覧表!CW80</f>
        <v/>
      </c>
      <c r="E1296">
        <v>0</v>
      </c>
      <c r="F1296">
        <v>5</v>
      </c>
      <c r="G1296" t="str">
        <f>申込一覧表!DI80</f>
        <v>999:99.99</v>
      </c>
    </row>
    <row r="1297" spans="1:7">
      <c r="A1297" t="str">
        <f>IF(申込一覧表!AL81="","",申込一覧表!BI81)</f>
        <v/>
      </c>
      <c r="B1297" t="str">
        <f>申込一覧表!CA81</f>
        <v/>
      </c>
      <c r="C1297" t="str">
        <f>申込一覧表!CL81</f>
        <v/>
      </c>
      <c r="D1297" t="str">
        <f>申込一覧表!CW81</f>
        <v/>
      </c>
      <c r="E1297">
        <v>0</v>
      </c>
      <c r="F1297">
        <v>5</v>
      </c>
      <c r="G1297" t="str">
        <f>申込一覧表!DI81</f>
        <v>999:99.99</v>
      </c>
    </row>
    <row r="1298" spans="1:7">
      <c r="A1298" t="str">
        <f>IF(申込一覧表!AL82="","",申込一覧表!BI82)</f>
        <v/>
      </c>
      <c r="B1298" t="str">
        <f>申込一覧表!CA82</f>
        <v/>
      </c>
      <c r="C1298" t="str">
        <f>申込一覧表!CL82</f>
        <v/>
      </c>
      <c r="D1298" t="str">
        <f>申込一覧表!CW82</f>
        <v/>
      </c>
      <c r="E1298">
        <v>0</v>
      </c>
      <c r="F1298">
        <v>5</v>
      </c>
      <c r="G1298" t="str">
        <f>申込一覧表!DI82</f>
        <v>999:99.99</v>
      </c>
    </row>
    <row r="1299" spans="1:7">
      <c r="A1299" t="str">
        <f>IF(申込一覧表!AL83="","",申込一覧表!BI83)</f>
        <v/>
      </c>
      <c r="B1299" t="str">
        <f>申込一覧表!CA83</f>
        <v/>
      </c>
      <c r="C1299" t="str">
        <f>申込一覧表!CL83</f>
        <v/>
      </c>
      <c r="D1299" t="str">
        <f>申込一覧表!CW83</f>
        <v/>
      </c>
      <c r="E1299">
        <v>0</v>
      </c>
      <c r="F1299">
        <v>5</v>
      </c>
      <c r="G1299" t="str">
        <f>申込一覧表!DI83</f>
        <v>999:99.99</v>
      </c>
    </row>
    <row r="1300" spans="1:7">
      <c r="A1300" t="str">
        <f>IF(申込一覧表!AL84="","",申込一覧表!BI84)</f>
        <v/>
      </c>
      <c r="B1300" t="str">
        <f>申込一覧表!CA84</f>
        <v/>
      </c>
      <c r="C1300" t="str">
        <f>申込一覧表!CL84</f>
        <v/>
      </c>
      <c r="D1300" t="str">
        <f>申込一覧表!CW84</f>
        <v/>
      </c>
      <c r="E1300">
        <v>0</v>
      </c>
      <c r="F1300">
        <v>5</v>
      </c>
      <c r="G1300" t="str">
        <f>申込一覧表!DI84</f>
        <v>999:99.99</v>
      </c>
    </row>
    <row r="1301" spans="1:7">
      <c r="A1301" t="str">
        <f>IF(申込一覧表!AL85="","",申込一覧表!BI85)</f>
        <v/>
      </c>
      <c r="B1301" t="str">
        <f>申込一覧表!CA85</f>
        <v/>
      </c>
      <c r="C1301" t="str">
        <f>申込一覧表!CL85</f>
        <v/>
      </c>
      <c r="D1301" t="str">
        <f>申込一覧表!CW85</f>
        <v/>
      </c>
      <c r="E1301">
        <v>0</v>
      </c>
      <c r="F1301">
        <v>5</v>
      </c>
      <c r="G1301" t="str">
        <f>申込一覧表!DI85</f>
        <v>999:99.99</v>
      </c>
    </row>
    <row r="1302" spans="1:7">
      <c r="A1302" t="str">
        <f>IF(申込一覧表!AL86="","",申込一覧表!BI86)</f>
        <v/>
      </c>
      <c r="B1302" t="str">
        <f>申込一覧表!CA86</f>
        <v/>
      </c>
      <c r="C1302" t="str">
        <f>申込一覧表!CL86</f>
        <v/>
      </c>
      <c r="D1302" t="str">
        <f>申込一覧表!CW86</f>
        <v/>
      </c>
      <c r="E1302">
        <v>0</v>
      </c>
      <c r="F1302">
        <v>5</v>
      </c>
      <c r="G1302" t="str">
        <f>申込一覧表!DI86</f>
        <v>999:99.99</v>
      </c>
    </row>
    <row r="1303" spans="1:7">
      <c r="A1303" t="str">
        <f>IF(申込一覧表!AL87="","",申込一覧表!BI87)</f>
        <v/>
      </c>
      <c r="B1303" t="str">
        <f>申込一覧表!CA87</f>
        <v/>
      </c>
      <c r="C1303" t="str">
        <f>申込一覧表!CL87</f>
        <v/>
      </c>
      <c r="D1303" t="str">
        <f>申込一覧表!CW87</f>
        <v/>
      </c>
      <c r="E1303">
        <v>0</v>
      </c>
      <c r="F1303">
        <v>5</v>
      </c>
      <c r="G1303" t="str">
        <f>申込一覧表!DI87</f>
        <v>999:99.99</v>
      </c>
    </row>
    <row r="1304" spans="1:7">
      <c r="A1304" t="str">
        <f>IF(申込一覧表!AL88="","",申込一覧表!BI88)</f>
        <v/>
      </c>
      <c r="B1304" t="str">
        <f>申込一覧表!CA88</f>
        <v/>
      </c>
      <c r="C1304" t="str">
        <f>申込一覧表!CL88</f>
        <v/>
      </c>
      <c r="D1304" t="str">
        <f>申込一覧表!CW88</f>
        <v/>
      </c>
      <c r="E1304">
        <v>0</v>
      </c>
      <c r="F1304">
        <v>5</v>
      </c>
      <c r="G1304" t="str">
        <f>申込一覧表!DI88</f>
        <v>999:99.99</v>
      </c>
    </row>
    <row r="1305" spans="1:7">
      <c r="A1305" t="str">
        <f>IF(申込一覧表!AL89="","",申込一覧表!BI89)</f>
        <v/>
      </c>
      <c r="B1305" t="str">
        <f>申込一覧表!CA89</f>
        <v/>
      </c>
      <c r="C1305" t="str">
        <f>申込一覧表!CL89</f>
        <v/>
      </c>
      <c r="D1305" t="str">
        <f>申込一覧表!CW89</f>
        <v/>
      </c>
      <c r="E1305">
        <v>0</v>
      </c>
      <c r="F1305">
        <v>5</v>
      </c>
      <c r="G1305" t="str">
        <f>申込一覧表!DI89</f>
        <v>999:99.99</v>
      </c>
    </row>
    <row r="1306" spans="1:7">
      <c r="A1306" t="str">
        <f>IF(申込一覧表!AL90="","",申込一覧表!BI90)</f>
        <v/>
      </c>
      <c r="B1306" t="str">
        <f>申込一覧表!CA90</f>
        <v/>
      </c>
      <c r="C1306" t="str">
        <f>申込一覧表!CL90</f>
        <v/>
      </c>
      <c r="D1306" t="str">
        <f>申込一覧表!CW90</f>
        <v/>
      </c>
      <c r="E1306">
        <v>0</v>
      </c>
      <c r="F1306">
        <v>5</v>
      </c>
      <c r="G1306" t="str">
        <f>申込一覧表!DI90</f>
        <v>999:99.99</v>
      </c>
    </row>
    <row r="1307" spans="1:7">
      <c r="A1307" t="str">
        <f>IF(申込一覧表!AL91="","",申込一覧表!BI91)</f>
        <v/>
      </c>
      <c r="B1307" t="str">
        <f>申込一覧表!CA91</f>
        <v/>
      </c>
      <c r="C1307" t="str">
        <f>申込一覧表!CL91</f>
        <v/>
      </c>
      <c r="D1307" t="str">
        <f>申込一覧表!CW91</f>
        <v/>
      </c>
      <c r="E1307">
        <v>0</v>
      </c>
      <c r="F1307">
        <v>5</v>
      </c>
      <c r="G1307" t="str">
        <f>申込一覧表!DI91</f>
        <v>999:99.99</v>
      </c>
    </row>
    <row r="1308" spans="1:7">
      <c r="A1308" t="str">
        <f>IF(申込一覧表!AL92="","",申込一覧表!BI92)</f>
        <v/>
      </c>
      <c r="B1308" t="str">
        <f>申込一覧表!CA92</f>
        <v/>
      </c>
      <c r="C1308" t="str">
        <f>申込一覧表!CL92</f>
        <v/>
      </c>
      <c r="D1308" t="str">
        <f>申込一覧表!CW92</f>
        <v/>
      </c>
      <c r="E1308">
        <v>0</v>
      </c>
      <c r="F1308">
        <v>5</v>
      </c>
      <c r="G1308" t="str">
        <f>申込一覧表!DI92</f>
        <v>999:99.99</v>
      </c>
    </row>
    <row r="1309" spans="1:7">
      <c r="A1309" t="str">
        <f>IF(申込一覧表!AL93="","",申込一覧表!BI93)</f>
        <v/>
      </c>
      <c r="B1309" t="str">
        <f>申込一覧表!CA93</f>
        <v/>
      </c>
      <c r="C1309" t="str">
        <f>申込一覧表!CL93</f>
        <v/>
      </c>
      <c r="D1309" t="str">
        <f>申込一覧表!CW93</f>
        <v/>
      </c>
      <c r="E1309">
        <v>0</v>
      </c>
      <c r="F1309">
        <v>5</v>
      </c>
      <c r="G1309" t="str">
        <f>申込一覧表!DI93</f>
        <v>999:99.99</v>
      </c>
    </row>
    <row r="1310" spans="1:7">
      <c r="A1310" t="str">
        <f>IF(申込一覧表!AL94="","",申込一覧表!BI94)</f>
        <v/>
      </c>
      <c r="B1310" t="str">
        <f>申込一覧表!CA94</f>
        <v/>
      </c>
      <c r="C1310" t="str">
        <f>申込一覧表!CL94</f>
        <v/>
      </c>
      <c r="D1310" t="str">
        <f>申込一覧表!CW94</f>
        <v/>
      </c>
      <c r="E1310">
        <v>0</v>
      </c>
      <c r="F1310">
        <v>5</v>
      </c>
      <c r="G1310" t="str">
        <f>申込一覧表!DI94</f>
        <v>999:99.99</v>
      </c>
    </row>
    <row r="1311" spans="1:7">
      <c r="A1311" t="str">
        <f>IF(申込一覧表!AL95="","",申込一覧表!BI95)</f>
        <v/>
      </c>
      <c r="B1311" t="str">
        <f>申込一覧表!CA95</f>
        <v/>
      </c>
      <c r="C1311" t="str">
        <f>申込一覧表!CL95</f>
        <v/>
      </c>
      <c r="D1311" t="str">
        <f>申込一覧表!CW95</f>
        <v/>
      </c>
      <c r="E1311">
        <v>0</v>
      </c>
      <c r="F1311">
        <v>5</v>
      </c>
      <c r="G1311" t="str">
        <f>申込一覧表!DI95</f>
        <v>999:99.99</v>
      </c>
    </row>
    <row r="1312" spans="1:7">
      <c r="A1312" t="str">
        <f>IF(申込一覧表!AL96="","",申込一覧表!BI96)</f>
        <v/>
      </c>
      <c r="B1312" t="str">
        <f>申込一覧表!CA96</f>
        <v/>
      </c>
      <c r="C1312" t="str">
        <f>申込一覧表!CL96</f>
        <v/>
      </c>
      <c r="D1312" t="str">
        <f>申込一覧表!CW96</f>
        <v/>
      </c>
      <c r="E1312">
        <v>0</v>
      </c>
      <c r="F1312">
        <v>5</v>
      </c>
      <c r="G1312" t="str">
        <f>申込一覧表!DI96</f>
        <v>999:99.99</v>
      </c>
    </row>
    <row r="1313" spans="1:7">
      <c r="A1313" t="str">
        <f>IF(申込一覧表!AL97="","",申込一覧表!BI97)</f>
        <v/>
      </c>
      <c r="B1313" t="str">
        <f>申込一覧表!CA97</f>
        <v/>
      </c>
      <c r="C1313" t="str">
        <f>申込一覧表!CL97</f>
        <v/>
      </c>
      <c r="D1313" t="str">
        <f>申込一覧表!CW97</f>
        <v/>
      </c>
      <c r="E1313">
        <v>0</v>
      </c>
      <c r="F1313">
        <v>5</v>
      </c>
      <c r="G1313" t="str">
        <f>申込一覧表!DI97</f>
        <v>999:99.99</v>
      </c>
    </row>
    <row r="1314" spans="1:7">
      <c r="A1314" t="str">
        <f>IF(申込一覧表!AL98="","",申込一覧表!BI98)</f>
        <v/>
      </c>
      <c r="B1314" t="str">
        <f>申込一覧表!CA98</f>
        <v/>
      </c>
      <c r="C1314" t="str">
        <f>申込一覧表!CL98</f>
        <v/>
      </c>
      <c r="D1314" t="str">
        <f>申込一覧表!CW98</f>
        <v/>
      </c>
      <c r="E1314">
        <v>0</v>
      </c>
      <c r="F1314">
        <v>5</v>
      </c>
      <c r="G1314" t="str">
        <f>申込一覧表!DI98</f>
        <v>999:99.99</v>
      </c>
    </row>
    <row r="1315" spans="1:7">
      <c r="A1315" t="str">
        <f>IF(申込一覧表!AL99="","",申込一覧表!BI99)</f>
        <v/>
      </c>
      <c r="B1315" t="str">
        <f>申込一覧表!CA99</f>
        <v/>
      </c>
      <c r="C1315" t="str">
        <f>申込一覧表!CL99</f>
        <v/>
      </c>
      <c r="D1315" t="str">
        <f>申込一覧表!CW99</f>
        <v/>
      </c>
      <c r="E1315">
        <v>0</v>
      </c>
      <c r="F1315">
        <v>5</v>
      </c>
      <c r="G1315" t="str">
        <f>申込一覧表!DI99</f>
        <v>999:99.99</v>
      </c>
    </row>
    <row r="1316" spans="1:7">
      <c r="A1316" t="str">
        <f>IF(申込一覧表!AL100="","",申込一覧表!BI100)</f>
        <v/>
      </c>
      <c r="B1316" t="str">
        <f>申込一覧表!CA100</f>
        <v/>
      </c>
      <c r="C1316" t="str">
        <f>申込一覧表!CL100</f>
        <v/>
      </c>
      <c r="D1316" t="str">
        <f>申込一覧表!CW100</f>
        <v/>
      </c>
      <c r="E1316">
        <v>0</v>
      </c>
      <c r="F1316">
        <v>5</v>
      </c>
      <c r="G1316" t="str">
        <f>申込一覧表!DI100</f>
        <v>999:99.99</v>
      </c>
    </row>
    <row r="1317" spans="1:7">
      <c r="A1317" t="str">
        <f>IF(申込一覧表!AL101="","",申込一覧表!BI101)</f>
        <v/>
      </c>
      <c r="B1317" t="str">
        <f>申込一覧表!CA101</f>
        <v/>
      </c>
      <c r="C1317" t="str">
        <f>申込一覧表!CL101</f>
        <v/>
      </c>
      <c r="D1317" t="str">
        <f>申込一覧表!CW101</f>
        <v/>
      </c>
      <c r="E1317">
        <v>0</v>
      </c>
      <c r="F1317">
        <v>5</v>
      </c>
      <c r="G1317" t="str">
        <f>申込一覧表!DI101</f>
        <v>999:99.99</v>
      </c>
    </row>
    <row r="1318" spans="1:7">
      <c r="A1318" t="str">
        <f>IF(申込一覧表!AL102="","",申込一覧表!BI102)</f>
        <v/>
      </c>
      <c r="B1318" t="str">
        <f>申込一覧表!CA102</f>
        <v/>
      </c>
      <c r="C1318" t="str">
        <f>申込一覧表!CL102</f>
        <v/>
      </c>
      <c r="D1318" t="str">
        <f>申込一覧表!CW102</f>
        <v/>
      </c>
      <c r="E1318">
        <v>0</v>
      </c>
      <c r="F1318">
        <v>5</v>
      </c>
      <c r="G1318" t="str">
        <f>申込一覧表!DI102</f>
        <v>999:99.99</v>
      </c>
    </row>
    <row r="1319" spans="1:7">
      <c r="A1319" t="str">
        <f>IF(申込一覧表!AL103="","",申込一覧表!BI103)</f>
        <v/>
      </c>
      <c r="B1319" t="str">
        <f>申込一覧表!CA103</f>
        <v/>
      </c>
      <c r="C1319" t="str">
        <f>申込一覧表!CL103</f>
        <v/>
      </c>
      <c r="D1319" t="str">
        <f>申込一覧表!CW103</f>
        <v/>
      </c>
      <c r="E1319">
        <v>0</v>
      </c>
      <c r="F1319">
        <v>5</v>
      </c>
      <c r="G1319" t="str">
        <f>申込一覧表!DI103</f>
        <v>999:99.99</v>
      </c>
    </row>
    <row r="1320" spans="1:7">
      <c r="A1320" t="str">
        <f>IF(申込一覧表!AL104="","",申込一覧表!BI104)</f>
        <v/>
      </c>
      <c r="B1320" t="str">
        <f>申込一覧表!CA104</f>
        <v/>
      </c>
      <c r="C1320" t="str">
        <f>申込一覧表!CL104</f>
        <v/>
      </c>
      <c r="D1320" t="str">
        <f>申込一覧表!CW104</f>
        <v/>
      </c>
      <c r="E1320">
        <v>0</v>
      </c>
      <c r="F1320">
        <v>5</v>
      </c>
      <c r="G1320" t="str">
        <f>申込一覧表!DI104</f>
        <v>999:99.99</v>
      </c>
    </row>
    <row r="1321" spans="1:7">
      <c r="A1321" t="str">
        <f>IF(申込一覧表!AL105="","",申込一覧表!BI105)</f>
        <v/>
      </c>
      <c r="B1321" t="str">
        <f>申込一覧表!CA105</f>
        <v/>
      </c>
      <c r="C1321" t="str">
        <f>申込一覧表!CL105</f>
        <v/>
      </c>
      <c r="D1321" t="str">
        <f>申込一覧表!CW105</f>
        <v/>
      </c>
      <c r="E1321">
        <v>0</v>
      </c>
      <c r="F1321">
        <v>5</v>
      </c>
      <c r="G1321" t="str">
        <f>申込一覧表!DI105</f>
        <v>999:99.99</v>
      </c>
    </row>
    <row r="1322" spans="1:7">
      <c r="A1322" t="str">
        <f>IF(申込一覧表!AL106="","",申込一覧表!BI106)</f>
        <v/>
      </c>
      <c r="B1322" t="str">
        <f>申込一覧表!CA106</f>
        <v/>
      </c>
      <c r="C1322" t="str">
        <f>申込一覧表!CL106</f>
        <v/>
      </c>
      <c r="D1322" t="str">
        <f>申込一覧表!CW106</f>
        <v/>
      </c>
      <c r="E1322">
        <v>0</v>
      </c>
      <c r="F1322">
        <v>5</v>
      </c>
      <c r="G1322" t="str">
        <f>申込一覧表!DI106</f>
        <v>999:99.99</v>
      </c>
    </row>
    <row r="1323" spans="1:7">
      <c r="A1323" t="str">
        <f>IF(申込一覧表!AL107="","",申込一覧表!BI107)</f>
        <v/>
      </c>
      <c r="B1323" t="str">
        <f>申込一覧表!CA107</f>
        <v/>
      </c>
      <c r="C1323" t="str">
        <f>申込一覧表!CL107</f>
        <v/>
      </c>
      <c r="D1323" t="str">
        <f>申込一覧表!CW107</f>
        <v/>
      </c>
      <c r="E1323">
        <v>0</v>
      </c>
      <c r="F1323">
        <v>5</v>
      </c>
      <c r="G1323" t="str">
        <f>申込一覧表!DI107</f>
        <v>999:99.99</v>
      </c>
    </row>
    <row r="1324" spans="1:7">
      <c r="A1324" t="str">
        <f>IF(申込一覧表!AL108="","",申込一覧表!BI108)</f>
        <v/>
      </c>
      <c r="B1324" t="str">
        <f>申込一覧表!CA108</f>
        <v/>
      </c>
      <c r="C1324" t="str">
        <f>申込一覧表!CL108</f>
        <v/>
      </c>
      <c r="D1324" t="str">
        <f>申込一覧表!CW108</f>
        <v/>
      </c>
      <c r="E1324">
        <v>0</v>
      </c>
      <c r="F1324">
        <v>5</v>
      </c>
      <c r="G1324" t="str">
        <f>申込一覧表!DI108</f>
        <v>999:99.99</v>
      </c>
    </row>
    <row r="1325" spans="1:7">
      <c r="A1325" t="str">
        <f>IF(申込一覧表!AL109="","",申込一覧表!BI109)</f>
        <v/>
      </c>
      <c r="B1325" t="str">
        <f>申込一覧表!CA109</f>
        <v/>
      </c>
      <c r="C1325" t="str">
        <f>申込一覧表!CL109</f>
        <v/>
      </c>
      <c r="D1325" t="str">
        <f>申込一覧表!CW109</f>
        <v/>
      </c>
      <c r="E1325">
        <v>0</v>
      </c>
      <c r="F1325">
        <v>5</v>
      </c>
      <c r="G1325" t="str">
        <f>申込一覧表!DI109</f>
        <v>999:99.99</v>
      </c>
    </row>
    <row r="1326" spans="1:7">
      <c r="A1326" t="str">
        <f>IF(申込一覧表!AL110="","",申込一覧表!BI110)</f>
        <v/>
      </c>
      <c r="B1326" t="str">
        <f>申込一覧表!CA110</f>
        <v/>
      </c>
      <c r="C1326" t="str">
        <f>申込一覧表!CL110</f>
        <v/>
      </c>
      <c r="D1326" t="str">
        <f>申込一覧表!CW110</f>
        <v/>
      </c>
      <c r="E1326">
        <v>0</v>
      </c>
      <c r="F1326">
        <v>5</v>
      </c>
      <c r="G1326" t="str">
        <f>申込一覧表!DI110</f>
        <v>999:99.99</v>
      </c>
    </row>
    <row r="1327" spans="1:7">
      <c r="A1327" t="str">
        <f>IF(申込一覧表!AL111="","",申込一覧表!BI111)</f>
        <v/>
      </c>
      <c r="B1327" t="str">
        <f>申込一覧表!CA111</f>
        <v/>
      </c>
      <c r="C1327" t="str">
        <f>申込一覧表!CL111</f>
        <v/>
      </c>
      <c r="D1327" t="str">
        <f>申込一覧表!CW111</f>
        <v/>
      </c>
      <c r="E1327">
        <v>0</v>
      </c>
      <c r="F1327">
        <v>5</v>
      </c>
      <c r="G1327" t="str">
        <f>申込一覧表!DI111</f>
        <v>999:99.99</v>
      </c>
    </row>
    <row r="1328" spans="1:7">
      <c r="A1328" t="str">
        <f>IF(申込一覧表!AL112="","",申込一覧表!BI112)</f>
        <v/>
      </c>
      <c r="B1328" t="str">
        <f>申込一覧表!CA112</f>
        <v/>
      </c>
      <c r="C1328" t="str">
        <f>申込一覧表!CL112</f>
        <v/>
      </c>
      <c r="D1328" t="str">
        <f>申込一覧表!CW112</f>
        <v/>
      </c>
      <c r="E1328">
        <v>0</v>
      </c>
      <c r="F1328">
        <v>5</v>
      </c>
      <c r="G1328" t="str">
        <f>申込一覧表!DI112</f>
        <v>999:99.99</v>
      </c>
    </row>
    <row r="1329" spans="1:7">
      <c r="A1329" t="str">
        <f>IF(申込一覧表!AL113="","",申込一覧表!BI113)</f>
        <v/>
      </c>
      <c r="B1329" t="str">
        <f>申込一覧表!CA113</f>
        <v/>
      </c>
      <c r="C1329" t="str">
        <f>申込一覧表!CL113</f>
        <v/>
      </c>
      <c r="D1329" t="str">
        <f>申込一覧表!CW113</f>
        <v/>
      </c>
      <c r="E1329">
        <v>0</v>
      </c>
      <c r="F1329">
        <v>5</v>
      </c>
      <c r="G1329" t="str">
        <f>申込一覧表!DI113</f>
        <v>999:99.99</v>
      </c>
    </row>
    <row r="1330" spans="1:7">
      <c r="A1330" t="str">
        <f>IF(申込一覧表!AL114="","",申込一覧表!BI114)</f>
        <v/>
      </c>
      <c r="B1330" t="str">
        <f>申込一覧表!CA114</f>
        <v/>
      </c>
      <c r="C1330" t="str">
        <f>申込一覧表!CL114</f>
        <v/>
      </c>
      <c r="D1330" t="str">
        <f>申込一覧表!CW114</f>
        <v/>
      </c>
      <c r="E1330">
        <v>0</v>
      </c>
      <c r="F1330">
        <v>5</v>
      </c>
      <c r="G1330" t="str">
        <f>申込一覧表!DI114</f>
        <v>999:99.99</v>
      </c>
    </row>
    <row r="1331" spans="1:7">
      <c r="A1331" t="str">
        <f>IF(申込一覧表!AL115="","",申込一覧表!BI115)</f>
        <v/>
      </c>
      <c r="B1331" t="str">
        <f>申込一覧表!CA115</f>
        <v/>
      </c>
      <c r="C1331" t="str">
        <f>申込一覧表!CL115</f>
        <v/>
      </c>
      <c r="D1331" t="str">
        <f>申込一覧表!CW115</f>
        <v/>
      </c>
      <c r="E1331">
        <v>0</v>
      </c>
      <c r="F1331">
        <v>5</v>
      </c>
      <c r="G1331" t="str">
        <f>申込一覧表!DI115</f>
        <v>999:99.99</v>
      </c>
    </row>
    <row r="1332" spans="1:7">
      <c r="A1332" t="str">
        <f>IF(申込一覧表!AL116="","",申込一覧表!BI116)</f>
        <v/>
      </c>
      <c r="B1332" t="str">
        <f>申込一覧表!CA116</f>
        <v/>
      </c>
      <c r="C1332" t="str">
        <f>申込一覧表!CL116</f>
        <v/>
      </c>
      <c r="D1332" t="str">
        <f>申込一覧表!CW116</f>
        <v/>
      </c>
      <c r="E1332">
        <v>0</v>
      </c>
      <c r="F1332">
        <v>5</v>
      </c>
      <c r="G1332" t="str">
        <f>申込一覧表!DI116</f>
        <v>999:99.99</v>
      </c>
    </row>
    <row r="1333" spans="1:7">
      <c r="A1333" t="str">
        <f>IF(申込一覧表!AL117="","",申込一覧表!BI117)</f>
        <v/>
      </c>
      <c r="B1333" t="str">
        <f>申込一覧表!CA117</f>
        <v/>
      </c>
      <c r="C1333" t="str">
        <f>申込一覧表!CL117</f>
        <v/>
      </c>
      <c r="D1333" t="str">
        <f>申込一覧表!CW117</f>
        <v/>
      </c>
      <c r="E1333">
        <v>0</v>
      </c>
      <c r="F1333">
        <v>5</v>
      </c>
      <c r="G1333" t="str">
        <f>申込一覧表!DI117</f>
        <v>999:99.99</v>
      </c>
    </row>
    <row r="1334" spans="1:7">
      <c r="A1334" t="str">
        <f>IF(申込一覧表!AL118="","",申込一覧表!BI118)</f>
        <v/>
      </c>
      <c r="B1334" t="str">
        <f>申込一覧表!CA118</f>
        <v/>
      </c>
      <c r="C1334" t="str">
        <f>申込一覧表!CL118</f>
        <v/>
      </c>
      <c r="D1334" t="str">
        <f>申込一覧表!CW118</f>
        <v/>
      </c>
      <c r="E1334">
        <v>0</v>
      </c>
      <c r="F1334">
        <v>5</v>
      </c>
      <c r="G1334" t="str">
        <f>申込一覧表!DI118</f>
        <v>999:99.99</v>
      </c>
    </row>
    <row r="1335" spans="1:7">
      <c r="A1335" t="str">
        <f>IF(申込一覧表!AL119="","",申込一覧表!BI119)</f>
        <v/>
      </c>
      <c r="B1335" t="str">
        <f>申込一覧表!CA119</f>
        <v/>
      </c>
      <c r="C1335" t="str">
        <f>申込一覧表!CL119</f>
        <v/>
      </c>
      <c r="D1335" t="str">
        <f>申込一覧表!CW119</f>
        <v/>
      </c>
      <c r="E1335">
        <v>0</v>
      </c>
      <c r="F1335">
        <v>5</v>
      </c>
      <c r="G1335" t="str">
        <f>申込一覧表!DI119</f>
        <v>999:99.99</v>
      </c>
    </row>
    <row r="1336" spans="1:7">
      <c r="A1336" t="str">
        <f>IF(申込一覧表!AL120="","",申込一覧表!BI120)</f>
        <v/>
      </c>
      <c r="B1336" t="str">
        <f>申込一覧表!CA120</f>
        <v/>
      </c>
      <c r="C1336" t="str">
        <f>申込一覧表!CL120</f>
        <v/>
      </c>
      <c r="D1336" t="str">
        <f>申込一覧表!CW120</f>
        <v/>
      </c>
      <c r="E1336">
        <v>0</v>
      </c>
      <c r="F1336">
        <v>5</v>
      </c>
      <c r="G1336" t="str">
        <f>申込一覧表!DI120</f>
        <v>999:99.99</v>
      </c>
    </row>
    <row r="1337" spans="1:7">
      <c r="A1337" t="str">
        <f>IF(申込一覧表!AL121="","",申込一覧表!BI121)</f>
        <v/>
      </c>
      <c r="B1337" t="str">
        <f>申込一覧表!CA121</f>
        <v/>
      </c>
      <c r="C1337" t="str">
        <f>申込一覧表!CL121</f>
        <v/>
      </c>
      <c r="D1337" t="str">
        <f>申込一覧表!CW121</f>
        <v/>
      </c>
      <c r="E1337">
        <v>0</v>
      </c>
      <c r="F1337">
        <v>5</v>
      </c>
      <c r="G1337" t="str">
        <f>申込一覧表!DI121</f>
        <v>999:99.99</v>
      </c>
    </row>
    <row r="1338" spans="1:7">
      <c r="A1338" t="str">
        <f>IF(申込一覧表!AL122="","",申込一覧表!BI122)</f>
        <v/>
      </c>
      <c r="B1338" t="str">
        <f>申込一覧表!CA122</f>
        <v/>
      </c>
      <c r="C1338" t="str">
        <f>申込一覧表!CL122</f>
        <v/>
      </c>
      <c r="D1338" t="str">
        <f>申込一覧表!CW122</f>
        <v/>
      </c>
      <c r="E1338">
        <v>0</v>
      </c>
      <c r="F1338">
        <v>5</v>
      </c>
      <c r="G1338" t="str">
        <f>申込一覧表!DI122</f>
        <v>999:99.99</v>
      </c>
    </row>
    <row r="1339" spans="1:7">
      <c r="A1339" t="str">
        <f>IF(申込一覧表!AL123="","",申込一覧表!BI123)</f>
        <v/>
      </c>
      <c r="B1339" t="str">
        <f>申込一覧表!CA123</f>
        <v/>
      </c>
      <c r="C1339" t="str">
        <f>申込一覧表!CL123</f>
        <v/>
      </c>
      <c r="D1339" t="str">
        <f>申込一覧表!CW123</f>
        <v/>
      </c>
      <c r="E1339">
        <v>0</v>
      </c>
      <c r="F1339">
        <v>5</v>
      </c>
      <c r="G1339" t="str">
        <f>申込一覧表!DI123</f>
        <v>999:99.99</v>
      </c>
    </row>
    <row r="1340" spans="1:7">
      <c r="A1340" t="str">
        <f>IF(申込一覧表!AL124="","",申込一覧表!BI124)</f>
        <v/>
      </c>
      <c r="B1340" t="str">
        <f>申込一覧表!CA124</f>
        <v/>
      </c>
      <c r="C1340" t="str">
        <f>申込一覧表!CL124</f>
        <v/>
      </c>
      <c r="D1340" t="str">
        <f>申込一覧表!CW124</f>
        <v/>
      </c>
      <c r="E1340">
        <v>0</v>
      </c>
      <c r="F1340">
        <v>5</v>
      </c>
      <c r="G1340" t="str">
        <f>申込一覧表!DI124</f>
        <v>999:99.99</v>
      </c>
    </row>
    <row r="1341" spans="1:7">
      <c r="A1341" t="str">
        <f>IF(申込一覧表!AL125="","",申込一覧表!BI125)</f>
        <v/>
      </c>
      <c r="B1341" t="str">
        <f>申込一覧表!CA125</f>
        <v/>
      </c>
      <c r="C1341" t="str">
        <f>申込一覧表!CL125</f>
        <v/>
      </c>
      <c r="D1341" t="str">
        <f>申込一覧表!CW125</f>
        <v/>
      </c>
      <c r="E1341">
        <v>0</v>
      </c>
      <c r="F1341">
        <v>5</v>
      </c>
      <c r="G1341" t="str">
        <f>申込一覧表!DI125</f>
        <v>999:99.99</v>
      </c>
    </row>
    <row r="1342" spans="1:7">
      <c r="A1342" t="str">
        <f>IF(申込一覧表!AL126="","",申込一覧表!BI126)</f>
        <v/>
      </c>
      <c r="B1342" t="str">
        <f>申込一覧表!CA126</f>
        <v/>
      </c>
      <c r="C1342" t="str">
        <f>申込一覧表!CL126</f>
        <v/>
      </c>
      <c r="D1342" t="str">
        <f>申込一覧表!CW126</f>
        <v/>
      </c>
      <c r="E1342">
        <v>0</v>
      </c>
      <c r="F1342">
        <v>5</v>
      </c>
      <c r="G1342" t="str">
        <f>申込一覧表!DI126</f>
        <v>999:99.99</v>
      </c>
    </row>
    <row r="1343" spans="1:7">
      <c r="A1343" s="118" t="str">
        <f>IF(申込一覧表!AL127="","",申込一覧表!BI127)</f>
        <v/>
      </c>
      <c r="B1343" s="118" t="str">
        <f>申込一覧表!CA127</f>
        <v/>
      </c>
      <c r="C1343" s="118" t="str">
        <f>申込一覧表!CL127</f>
        <v/>
      </c>
      <c r="D1343" t="str">
        <f>申込一覧表!CW127</f>
        <v/>
      </c>
      <c r="E1343" s="118">
        <v>0</v>
      </c>
      <c r="F1343" s="118">
        <v>5</v>
      </c>
      <c r="G1343" s="118" t="str">
        <f>申込一覧表!DI127</f>
        <v>999:99.99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森 幹雄</cp:lastModifiedBy>
  <cp:lastPrinted>2014-09-17T21:52:20Z</cp:lastPrinted>
  <dcterms:created xsi:type="dcterms:W3CDTF">2003-04-18T11:12:20Z</dcterms:created>
  <dcterms:modified xsi:type="dcterms:W3CDTF">2024-10-06T02:49:21Z</dcterms:modified>
</cp:coreProperties>
</file>